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comments3.xml" ContentType="application/vnd.openxmlformats-officedocument.spreadsheetml.comments+xml"/>
  <Override PartName="/xl/tables/table5.xml" ContentType="application/vnd.openxmlformats-officedocument.spreadsheetml.table+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2.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3.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omments11.xml" ContentType="application/vnd.openxmlformats-officedocument.spreadsheetml.comments+xml"/>
  <Override PartName="/xl/tables/table9.xml" ContentType="application/vnd.openxmlformats-officedocument.spreadsheetml.table+xml"/>
  <Override PartName="/xl/drawings/drawing4.xml" ContentType="application/vnd.openxmlformats-officedocument.drawing+xml"/>
  <Override PartName="/xl/tables/table10.xml" ContentType="application/vnd.openxmlformats-officedocument.spreadsheetml.table+xml"/>
  <Override PartName="/xl/drawings/drawing5.xml" ContentType="application/vnd.openxmlformats-officedocument.drawing+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SingleCells1.xml" ContentType="application/vnd.openxmlformats-officedocument.spreadsheetml.tableSingleCells+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codeName="{E757BCB4-07E6-AE0B-56E0-F0EEF7A6E26C}"/>
  <workbookPr codeName="DieseArbeitsmappe"/>
  <mc:AlternateContent xmlns:mc="http://schemas.openxmlformats.org/markup-compatibility/2006">
    <mc:Choice Requires="x15">
      <x15ac:absPath xmlns:x15ac="http://schemas.microsoft.com/office/spreadsheetml/2010/11/ac" url="https://spse.fma.gv.at/rat/team_dq/dok_klvv_meldewesen/"/>
    </mc:Choice>
  </mc:AlternateContent>
  <xr:revisionPtr revIDLastSave="0" documentId="13_ncr:1_{C8E472BE-C548-4519-B047-F32CF26743E5}" xr6:coauthVersionLast="47" xr6:coauthVersionMax="47" xr10:uidLastSave="{00000000-0000-0000-0000-000000000000}"/>
  <bookViews>
    <workbookView xWindow="-120" yWindow="-120" windowWidth="29040" windowHeight="15840" tabRatio="863" activeTab="1" xr2:uid="{00000000-000D-0000-FFFF-FFFF00000000}"/>
  </bookViews>
  <sheets>
    <sheet name="Validierung" sheetId="79" r:id="rId1"/>
    <sheet name="Basisinformationen" sheetId="78" r:id="rId2"/>
    <sheet name="Helper" sheetId="77" state="hidden" r:id="rId3"/>
    <sheet name="Template-Übersicht" sheetId="20" r:id="rId4"/>
    <sheet name="Ideen" sheetId="48" state="hidden" r:id="rId5"/>
    <sheet name="KLVV.01.01.01" sheetId="1" r:id="rId6"/>
    <sheet name="KLVV.01.03.01" sheetId="6" r:id="rId7"/>
    <sheet name="KLVV.01.04.01" sheetId="7" r:id="rId8"/>
    <sheet name="KLVV.01.05.01" sheetId="9" r:id="rId9"/>
    <sheet name="KLVV.01.06.01" sheetId="10" r:id="rId10"/>
    <sheet name="KLVV.01.07.01" sheetId="11" r:id="rId11"/>
    <sheet name="KLVV.01.08.01" sheetId="12" r:id="rId12"/>
    <sheet name="KLVV.02.01.01" sheetId="2" r:id="rId13"/>
    <sheet name="KLVV.02.03.01" sheetId="14" r:id="rId14"/>
    <sheet name="KLVV.02.04.01" sheetId="15" r:id="rId15"/>
    <sheet name="KLVV.02.05.01" sheetId="16" r:id="rId16"/>
    <sheet name="KLVV.03.01.01" sheetId="17" r:id="rId17"/>
    <sheet name="KLVV.03.02.01" sheetId="18" r:id="rId18"/>
    <sheet name="KLVV.04.01.01 - Übersicht" sheetId="61" r:id="rId19"/>
    <sheet name="KLVV.04.01.01.01" sheetId="60" r:id="rId20"/>
    <sheet name="KLVV.04.01.01.02" sheetId="54" r:id="rId21"/>
    <sheet name="KLVV.04.01.01.03" sheetId="55" r:id="rId22"/>
    <sheet name="KLVV.04.01.01.04" sheetId="56" r:id="rId23"/>
    <sheet name="KLVV.04.01.01.05" sheetId="57" r:id="rId24"/>
    <sheet name="KLVV.04.01.01.06" sheetId="58" r:id="rId25"/>
    <sheet name="KLVV.04.01.01.07" sheetId="59" r:id="rId26"/>
    <sheet name="KLVV.04.01.01.08" sheetId="64" r:id="rId27"/>
    <sheet name="KLVV.04.01.01.09" sheetId="65" r:id="rId28"/>
    <sheet name="KLVV.04.01.01.10" sheetId="66" r:id="rId29"/>
    <sheet name="KLVV_GE" sheetId="68" state="hidden" r:id="rId30"/>
    <sheet name="KLVV_VM" sheetId="69" state="hidden" r:id="rId31"/>
    <sheet name="KLVV_RV" sheetId="70" state="hidden" r:id="rId32"/>
    <sheet name="KLVV_AR" sheetId="71" state="hidden" r:id="rId33"/>
    <sheet name="KLVV_VO" sheetId="72" state="hidden" r:id="rId34"/>
    <sheet name="KLVV_JN" sheetId="73" state="hidden" r:id="rId35"/>
    <sheet name="KLVV_KA" sheetId="74" state="hidden" r:id="rId36"/>
    <sheet name="KLVV_SP" sheetId="75" state="hidden" r:id="rId37"/>
    <sheet name="KLVV_WA" sheetId="76" state="hidden" r:id="rId38"/>
    <sheet name="Melde-Übersicht" sheetId="21" state="hidden" r:id="rId39"/>
    <sheet name="Daten - KLVV.01.01" sheetId="19" state="hidden" r:id="rId40"/>
    <sheet name="Daten - KLVV.01.07" sheetId="40" state="hidden" r:id="rId41"/>
    <sheet name="Daten - KLVV.02.01" sheetId="42" state="hidden" r:id="rId42"/>
    <sheet name="Daten - KLVV.02.03" sheetId="44" state="hidden" r:id="rId43"/>
    <sheet name="Daten - KLVV.02.04" sheetId="45" state="hidden" r:id="rId44"/>
    <sheet name="Daten - KLVV.02.05" sheetId="43" state="hidden" r:id="rId45"/>
    <sheet name="Daten - KLVV.03.01" sheetId="46" state="hidden" r:id="rId46"/>
    <sheet name="Daten - KLVV.03.02" sheetId="47" state="hidden" r:id="rId47"/>
    <sheet name="Daten - KLVV.04.01_C0010_str" sheetId="62" state="hidden" r:id="rId48"/>
    <sheet name="Daten - KLVV.04.01_C0010_dec" sheetId="80" state="hidden" r:id="rId49"/>
  </sheets>
  <definedNames>
    <definedName name="BereichPFS">Helper!$E$2:$E$62</definedName>
    <definedName name="_xlnm.Print_Area" localSheetId="1">Basisinformationen!$B$6:$C$9</definedName>
    <definedName name="_xlnm.Print_Area" localSheetId="5">'KLVV.01.01.01'!$A$2:$C$33,'KLVV.01.01.01'!$A$37:$C$72</definedName>
    <definedName name="_xlnm.Print_Area" localSheetId="10">'KLVV.01.07.01'!$A$2:$C$14</definedName>
    <definedName name="_xlnm.Print_Area" localSheetId="12">'KLVV.02.01.01'!$A$2:$C$44</definedName>
    <definedName name="_xlnm.Print_Area" localSheetId="13">'KLVV.02.03.01'!$A$2:$H$20</definedName>
    <definedName name="_xlnm.Print_Area" localSheetId="14">'KLVV.02.04.01'!$A$2:$H$42</definedName>
    <definedName name="_xlnm.Print_Area" localSheetId="15">'KLVV.02.05.01'!$A$2:$C$25</definedName>
    <definedName name="_xlnm.Print_Area" localSheetId="16">'KLVV.03.01.01'!$A$2:$C$37</definedName>
    <definedName name="_xlnm.Print_Area" localSheetId="17">'KLVV.03.02.01'!$A$2:$H$16</definedName>
    <definedName name="_xlnm.Print_Area" localSheetId="18">'KLVV.04.01.01 - Übersicht'!$A$2:$C$16</definedName>
    <definedName name="_xlnm.Print_Area" localSheetId="19">'KLVV.04.01.01.01'!$A$2:$C$18</definedName>
    <definedName name="_xlnm.Print_Area" localSheetId="23">'KLVV.04.01.01.05'!$A$2:$C$28</definedName>
    <definedName name="_xlnm.Print_Area" localSheetId="3">'Template-Übersicht'!$A$2:$C$23</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KLVV_Details">Helper!$F$1:$G$31</definedName>
    <definedName name="KLVV01010101_data_range">'KLVV.01.01.01'!$C$10:$C$33</definedName>
    <definedName name="KLVV01010102_data_range">'KLVV.01.01.01'!$C$42:$C$72</definedName>
    <definedName name="KLVV01070101_data_range">'KLVV.01.07.01'!$C$10:$C$14</definedName>
    <definedName name="KLVV02010101_data_range">'KLVV.02.01.01'!$C$10:$C$44</definedName>
    <definedName name="KLVV02030101_data_range">'KLVV.02.03.01'!$C$10:$H$20</definedName>
    <definedName name="KLVV02040101_data_range">'KLVV.02.04.01'!$C$10:$H$42</definedName>
    <definedName name="KLVV02050101_data_range">'KLVV.02.05.01'!$C$10:$C$25</definedName>
    <definedName name="KLVV03010101_data_range">'KLVV.03.01.01'!$C$10:$C$37</definedName>
    <definedName name="KLVV03020101_data_range">'KLVV.03.02.01'!$C$10:$H$16</definedName>
    <definedName name="KLVV04010101_data_range">'KLVV.04.01.01.01'!$C$10:$C$18</definedName>
    <definedName name="KLVV04010105_data_range">'KLVV.04.01.01.05'!$C$10:$C$28</definedName>
    <definedName name="pdf_KLVV010101">'KLVV.01.01.01'!$A$2:$C$33,'KLVV.01.01.01'!$A$37:$C$72</definedName>
    <definedName name="pdf_KLVV010701">'KLVV.01.07.01'!$A$2:$C$14</definedName>
    <definedName name="pdf_KLVV020101">'KLVV.02.01.01'!$A$2:$C$44</definedName>
    <definedName name="pdf_KLVV020301">'KLVV.02.03.01'!$A$2:$H$20</definedName>
    <definedName name="pdf_KLVV020401">'KLVV.02.04.01'!$A$2:$H$42</definedName>
    <definedName name="pdf_KLVV020501">'KLVV.02.05.01'!$A$2:$C$25</definedName>
    <definedName name="pdf_KLVV030101">'KLVV.03.01.01'!$A$2:$C$37</definedName>
    <definedName name="pdf_KLVV030201">'KLVV.03.02.01'!$A$2:$H$16</definedName>
    <definedName name="pdf_KLVV04010101">'KLVV.04.01.01.01'!$A$2:$C$18</definedName>
    <definedName name="pdf_KLVV04010105">'KLVV.04.01.01.05'!$A$2:$C$28</definedName>
    <definedName name="pdf_KLVV040101Übersicht">'KLVV.04.01.01 - Übersicht'!$A$2:$C$16</definedName>
    <definedName name="pdf_TemplateÜbersicht">'Template-Übersicht'!$A$2:$C$23</definedName>
    <definedName name="pdf_Übersicht">Basisinformationen!$B$6:$C$9</definedName>
    <definedName name="range_table">Ideen!$A$2:$A$12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17" l="1"/>
  <c r="D14" i="18"/>
  <c r="E14" i="18"/>
  <c r="F14" i="18"/>
  <c r="G14" i="18"/>
  <c r="C14" i="18"/>
  <c r="H11" i="10"/>
  <c r="I11" i="10" s="1"/>
  <c r="C12" i="1"/>
  <c r="C13" i="1"/>
  <c r="C14" i="1"/>
  <c r="C15" i="1"/>
  <c r="C16" i="1"/>
  <c r="C21" i="1"/>
  <c r="C24" i="1"/>
  <c r="C29" i="1"/>
  <c r="C11" i="1" l="1"/>
  <c r="C20" i="1"/>
  <c r="D18" i="14"/>
  <c r="E18" i="14"/>
  <c r="F18" i="14"/>
  <c r="G18" i="14"/>
  <c r="C18" i="14"/>
  <c r="D15" i="14"/>
  <c r="E15" i="14"/>
  <c r="F15" i="14"/>
  <c r="G15" i="14"/>
  <c r="C15" i="14"/>
  <c r="C33" i="1" l="1"/>
  <c r="C47" i="1"/>
  <c r="H17" i="15"/>
  <c r="H18" i="15"/>
  <c r="H20" i="15"/>
  <c r="H21" i="15"/>
  <c r="H23" i="15"/>
  <c r="H24" i="15"/>
  <c r="H26" i="15"/>
  <c r="H27" i="15"/>
  <c r="H35" i="15"/>
  <c r="H36" i="15"/>
  <c r="H38" i="15"/>
  <c r="H39" i="15"/>
  <c r="H41" i="15"/>
  <c r="H42" i="15"/>
  <c r="H15" i="14" l="1"/>
  <c r="H16" i="14"/>
  <c r="H17" i="14"/>
  <c r="H18" i="14"/>
  <c r="H19" i="14"/>
  <c r="H20" i="14"/>
  <c r="H16" i="18"/>
  <c r="C35" i="17"/>
  <c r="G35" i="17"/>
  <c r="C57" i="1" l="1"/>
  <c r="H3" i="77" l="1"/>
  <c r="H4" i="77"/>
  <c r="H5" i="77"/>
  <c r="H6" i="77"/>
  <c r="H7" i="77"/>
  <c r="H8" i="77"/>
  <c r="H9" i="77"/>
  <c r="H10" i="77"/>
  <c r="H11" i="77"/>
  <c r="H12" i="77"/>
  <c r="H13" i="77"/>
  <c r="H14" i="77"/>
  <c r="H15" i="77"/>
  <c r="H16" i="77"/>
  <c r="H17" i="77"/>
  <c r="H18" i="77"/>
  <c r="H19" i="77"/>
  <c r="H20" i="77"/>
  <c r="H21" i="77"/>
  <c r="H22" i="77"/>
  <c r="H23" i="77"/>
  <c r="H24" i="77"/>
  <c r="H25" i="77"/>
  <c r="H26" i="77"/>
  <c r="H27" i="77"/>
  <c r="H28" i="77"/>
  <c r="H29" i="77"/>
  <c r="H30" i="77"/>
  <c r="H31" i="77"/>
  <c r="H2" i="77"/>
  <c r="C10" i="60" s="1"/>
  <c r="C14" i="11" l="1"/>
  <c r="C11" i="14"/>
  <c r="C45" i="1"/>
  <c r="C14" i="15" l="1"/>
  <c r="C15" i="15"/>
  <c r="C16" i="15"/>
  <c r="C19" i="15"/>
  <c r="C22" i="15"/>
  <c r="C25" i="15"/>
  <c r="C32" i="15"/>
  <c r="C33" i="15"/>
  <c r="C34" i="15"/>
  <c r="C37" i="15"/>
  <c r="C40" i="15"/>
  <c r="C30" i="15"/>
  <c r="C19" i="16"/>
  <c r="C18" i="16" s="1"/>
  <c r="C31" i="2" s="1"/>
  <c r="C11" i="16"/>
  <c r="C10" i="16" s="1"/>
  <c r="C30" i="2" s="1"/>
  <c r="C11" i="15"/>
  <c r="C10" i="14"/>
  <c r="H13" i="14"/>
  <c r="H12" i="14"/>
  <c r="C32" i="2"/>
  <c r="C25" i="2"/>
  <c r="C15" i="2"/>
  <c r="C10" i="2"/>
  <c r="C13" i="15" l="1"/>
  <c r="C31" i="15"/>
  <c r="C29" i="15"/>
  <c r="C28" i="15" s="1"/>
  <c r="C29" i="2"/>
  <c r="C48" i="1"/>
  <c r="C51" i="1"/>
  <c r="C60" i="1"/>
  <c r="C66" i="1"/>
  <c r="C64" i="1" s="1"/>
  <c r="B4" i="21" l="1"/>
  <c r="B2" i="21"/>
  <c r="B1" i="21"/>
  <c r="D15" i="15" l="1"/>
  <c r="E15" i="15"/>
  <c r="F15" i="15"/>
  <c r="G15" i="15"/>
  <c r="H15" i="15" l="1"/>
  <c r="G40" i="15"/>
  <c r="F40" i="15"/>
  <c r="E40" i="15"/>
  <c r="D40" i="15"/>
  <c r="G37" i="15"/>
  <c r="F37" i="15"/>
  <c r="E37" i="15"/>
  <c r="D37" i="15"/>
  <c r="G34" i="15"/>
  <c r="F34" i="15"/>
  <c r="E34" i="15"/>
  <c r="D34" i="15"/>
  <c r="G33" i="15"/>
  <c r="G30" i="15" s="1"/>
  <c r="F33" i="15"/>
  <c r="F30" i="15" s="1"/>
  <c r="E33" i="15"/>
  <c r="E30" i="15" s="1"/>
  <c r="D33" i="15"/>
  <c r="G32" i="15"/>
  <c r="G29" i="15" s="1"/>
  <c r="F32" i="15"/>
  <c r="E32" i="15"/>
  <c r="D32" i="15"/>
  <c r="G25" i="15"/>
  <c r="F25" i="15"/>
  <c r="E25" i="15"/>
  <c r="D25" i="15"/>
  <c r="G22" i="15"/>
  <c r="F22" i="15"/>
  <c r="E22" i="15"/>
  <c r="D22" i="15"/>
  <c r="G19" i="15"/>
  <c r="F19" i="15"/>
  <c r="E19" i="15"/>
  <c r="D19" i="15"/>
  <c r="G16" i="15"/>
  <c r="F16" i="15"/>
  <c r="E16" i="15"/>
  <c r="D16" i="15"/>
  <c r="G14" i="15"/>
  <c r="G13" i="15" s="1"/>
  <c r="F14" i="15"/>
  <c r="F13" i="15" s="1"/>
  <c r="E14" i="15"/>
  <c r="E13" i="15" s="1"/>
  <c r="D14" i="15"/>
  <c r="G12" i="15"/>
  <c r="F12" i="15"/>
  <c r="E12" i="15"/>
  <c r="D12" i="15"/>
  <c r="C12" i="15"/>
  <c r="C10" i="15" s="1"/>
  <c r="G11" i="15"/>
  <c r="F11" i="15"/>
  <c r="E11" i="15"/>
  <c r="D11" i="15"/>
  <c r="H40" i="15" l="1"/>
  <c r="H32" i="15"/>
  <c r="H37" i="15"/>
  <c r="H34" i="15"/>
  <c r="H22" i="15"/>
  <c r="H16" i="15"/>
  <c r="D29" i="15"/>
  <c r="D30" i="15"/>
  <c r="H30" i="15" s="1"/>
  <c r="H33" i="15"/>
  <c r="H25" i="15"/>
  <c r="F10" i="15"/>
  <c r="H12" i="15"/>
  <c r="H11" i="15"/>
  <c r="H19" i="15"/>
  <c r="D13" i="15"/>
  <c r="H13" i="15" s="1"/>
  <c r="H14" i="15"/>
  <c r="E31" i="15"/>
  <c r="E10" i="15"/>
  <c r="D10" i="15"/>
  <c r="G10" i="15"/>
  <c r="D31" i="15"/>
  <c r="G31" i="15"/>
  <c r="F31" i="15"/>
  <c r="G28" i="15"/>
  <c r="E29" i="15"/>
  <c r="E28" i="15" s="1"/>
  <c r="F29" i="15"/>
  <c r="F28" i="15" s="1"/>
  <c r="D28" i="15" l="1"/>
  <c r="H28" i="15" s="1"/>
  <c r="H29" i="15"/>
  <c r="H31" i="15"/>
  <c r="H10" i="15"/>
  <c r="C10" i="11"/>
  <c r="C54" i="1" s="1"/>
  <c r="H15" i="18" l="1"/>
  <c r="C11" i="17" s="1"/>
  <c r="C10" i="17" s="1"/>
  <c r="G18" i="17" s="1"/>
  <c r="H14" i="18"/>
  <c r="H13" i="18"/>
  <c r="H12" i="18"/>
  <c r="G11" i="18"/>
  <c r="F11" i="18"/>
  <c r="E11" i="18"/>
  <c r="D11" i="18"/>
  <c r="C11" i="18"/>
  <c r="H10" i="18"/>
  <c r="J31" i="17" l="1"/>
  <c r="G31" i="17" s="1"/>
  <c r="J27" i="17"/>
  <c r="G27" i="17" s="1"/>
  <c r="J30" i="17"/>
  <c r="G30" i="17" s="1"/>
  <c r="J26" i="17"/>
  <c r="G26" i="17" s="1"/>
  <c r="J24" i="17"/>
  <c r="G24" i="17" s="1"/>
  <c r="J25" i="17"/>
  <c r="G25" i="17" s="1"/>
  <c r="J29" i="17"/>
  <c r="G29" i="17" s="1"/>
  <c r="H11" i="18"/>
  <c r="G32" i="17" l="1"/>
  <c r="G37" i="17" s="1"/>
  <c r="C36" i="17" s="1"/>
  <c r="C37" i="17" s="1"/>
  <c r="H14" i="14"/>
  <c r="D11" i="14"/>
  <c r="D10" i="14" s="1"/>
  <c r="E11" i="14"/>
  <c r="E10" i="14" s="1"/>
  <c r="F11" i="14"/>
  <c r="F10" i="14" s="1"/>
  <c r="G11" i="14"/>
  <c r="G10" i="14" s="1"/>
  <c r="H11" i="14" l="1"/>
  <c r="H10" i="14"/>
  <c r="C42" i="1" l="1"/>
  <c r="C72" i="1" s="1"/>
  <c r="C22" i="2" l="1"/>
  <c r="C28" i="2" s="1"/>
  <c r="C35" i="2" s="1"/>
  <c r="C3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Laimer Katharina</author>
    <author>Götz Simone</author>
    <author>Kienbacher Eva</author>
  </authors>
  <commentList>
    <comment ref="C11" authorId="0" shapeId="0" xr:uid="{00000000-0006-0000-0500-000001000000}">
      <text>
        <r>
          <rPr>
            <b/>
            <sz val="9"/>
            <color indexed="81"/>
            <rFont val="Segoe UI"/>
            <family val="2"/>
          </rPr>
          <t xml:space="preserve">Rechenregel:
</t>
        </r>
        <r>
          <rPr>
            <sz val="9"/>
            <color indexed="81"/>
            <rFont val="Segoe UI"/>
            <family val="2"/>
          </rPr>
          <t xml:space="preserve">(R0020,C0010) = (R0030,C0010) + (R0040,C0010) 
                          + (R0050,C0010) + (R0060,C0010)       
                          + (R0070,C0010) + (R0080,C0010) 
                          + (R0090,C0010) + (R0100,C0010)
 </t>
        </r>
      </text>
    </comment>
    <comment ref="C20" authorId="0" shapeId="0" xr:uid="{00000000-0006-0000-0500-000002000000}">
      <text>
        <r>
          <rPr>
            <b/>
            <sz val="9"/>
            <color indexed="81"/>
            <rFont val="Segoe UI"/>
            <family val="2"/>
          </rPr>
          <t>Rechenregel:</t>
        </r>
        <r>
          <rPr>
            <sz val="9"/>
            <color indexed="81"/>
            <rFont val="Segoe UI"/>
            <family val="2"/>
          </rPr>
          <t xml:space="preserve">
(R0110,C0010) = (R0120,C0010) + (R0150,C0010) 
                          + (R0190,C0010)</t>
        </r>
      </text>
    </comment>
    <comment ref="C21" authorId="0" shapeId="0" xr:uid="{00000000-0006-0000-0500-000003000000}">
      <text>
        <r>
          <rPr>
            <b/>
            <sz val="9"/>
            <color indexed="81"/>
            <rFont val="Segoe UI"/>
            <family val="2"/>
          </rPr>
          <t>Rechenregel:</t>
        </r>
        <r>
          <rPr>
            <sz val="9"/>
            <color indexed="81"/>
            <rFont val="Segoe UI"/>
            <family val="2"/>
          </rPr>
          <t xml:space="preserve">
(R0120,C0010) = (R0130,C0010) + (R0140,C0010) </t>
        </r>
      </text>
    </comment>
    <comment ref="C24" authorId="0" shapeId="0" xr:uid="{00000000-0006-0000-0500-000004000000}">
      <text>
        <r>
          <rPr>
            <b/>
            <sz val="9"/>
            <color indexed="81"/>
            <rFont val="Segoe UI"/>
            <family val="2"/>
          </rPr>
          <t>Rechenregel:</t>
        </r>
        <r>
          <rPr>
            <sz val="9"/>
            <color indexed="81"/>
            <rFont val="Segoe UI"/>
            <family val="2"/>
          </rPr>
          <t xml:space="preserve">
(R0150,C0010) = (R0160,C0010) + (R0170,C0010) 
                          + (R0180,C0010)</t>
        </r>
      </text>
    </comment>
    <comment ref="C29" authorId="0" shapeId="0" xr:uid="{00000000-0006-0000-0500-000005000000}">
      <text>
        <r>
          <rPr>
            <b/>
            <sz val="9"/>
            <color indexed="81"/>
            <rFont val="Segoe UI"/>
            <family val="2"/>
          </rPr>
          <t>Rechenregel:</t>
        </r>
        <r>
          <rPr>
            <sz val="9"/>
            <color indexed="81"/>
            <rFont val="Segoe UI"/>
            <family val="2"/>
          </rPr>
          <t xml:space="preserve">
(R0200,C0010) = (R0210,C0010) + (R0220,C0010)
</t>
        </r>
      </text>
    </comment>
    <comment ref="C33" authorId="0" shapeId="0" xr:uid="{00000000-0006-0000-0500-000006000000}">
      <text>
        <r>
          <rPr>
            <b/>
            <sz val="9"/>
            <color indexed="81"/>
            <rFont val="Segoe UI"/>
            <family val="2"/>
          </rPr>
          <t>Rechenregel:</t>
        </r>
        <r>
          <rPr>
            <sz val="9"/>
            <color indexed="81"/>
            <rFont val="Segoe UI"/>
            <family val="2"/>
          </rPr>
          <t xml:space="preserve">
(R0240,C0010) = (R0010,C0010) + (R0020,C0010) 
                          + (R0110,C0010) + (R0200,C0010)       
                          + (R0230,C0010)</t>
        </r>
      </text>
    </comment>
    <comment ref="C42" authorId="1" shapeId="0" xr:uid="{00000000-0006-0000-0500-000007000000}">
      <text>
        <r>
          <rPr>
            <b/>
            <sz val="9"/>
            <color indexed="81"/>
            <rFont val="Segoe UI"/>
            <family val="2"/>
          </rPr>
          <t xml:space="preserve">Rechenregel: </t>
        </r>
        <r>
          <rPr>
            <sz val="9"/>
            <color indexed="81"/>
            <rFont val="Segoe UI"/>
            <family val="2"/>
          </rPr>
          <t xml:space="preserve">
(R0310,C0010) = (R0320,C0010) + (R0330,C0010) 
                          + (R0340,C0010)</t>
        </r>
      </text>
    </comment>
    <comment ref="C47" authorId="1" shapeId="0" xr:uid="{00000000-0006-0000-0500-000008000000}">
      <text>
        <r>
          <rPr>
            <b/>
            <sz val="9"/>
            <color indexed="81"/>
            <rFont val="Segoe UI"/>
            <family val="2"/>
          </rPr>
          <t xml:space="preserve">Rechenregel:
</t>
        </r>
        <r>
          <rPr>
            <sz val="9"/>
            <color indexed="81"/>
            <rFont val="Segoe UI"/>
            <family val="2"/>
          </rPr>
          <t xml:space="preserve">
(R0360,C0010) = (R0390,C0010) + (R0420,C0010) 
                          + (R0450,C0010) + (R0453,C0010)</t>
        </r>
      </text>
    </comment>
    <comment ref="C48" authorId="1" shapeId="0" xr:uid="{00000000-0006-0000-0500-000009000000}">
      <text>
        <r>
          <rPr>
            <b/>
            <sz val="9"/>
            <color indexed="81"/>
            <rFont val="Segoe UI"/>
            <family val="2"/>
          </rPr>
          <t xml:space="preserve">Rechenregel:
</t>
        </r>
        <r>
          <rPr>
            <sz val="9"/>
            <color indexed="81"/>
            <rFont val="Segoe UI"/>
            <family val="2"/>
          </rPr>
          <t xml:space="preserve">(R0370,C0010) = (R0380,C0010) + (R0390,C0010) </t>
        </r>
      </text>
    </comment>
    <comment ref="C51" authorId="1" shapeId="0" xr:uid="{00000000-0006-0000-0500-00000A000000}">
      <text>
        <r>
          <rPr>
            <b/>
            <sz val="9"/>
            <color indexed="81"/>
            <rFont val="Segoe UI"/>
            <family val="2"/>
          </rPr>
          <t xml:space="preserve">Rechenregel:
</t>
        </r>
        <r>
          <rPr>
            <sz val="9"/>
            <color indexed="81"/>
            <rFont val="Segoe UI"/>
            <family val="2"/>
          </rPr>
          <t xml:space="preserve">
(R0400,C0010) = (R0410,C0010) + (R0420,C0010)</t>
        </r>
      </text>
    </comment>
    <comment ref="C54" authorId="1" shapeId="0" xr:uid="{00000000-0006-0000-0500-00000B000000}">
      <text>
        <r>
          <rPr>
            <b/>
            <sz val="9"/>
            <color indexed="81"/>
            <rFont val="Segoe UI"/>
            <family val="2"/>
          </rPr>
          <t xml:space="preserve">Rechenregel:
</t>
        </r>
        <r>
          <rPr>
            <sz val="9"/>
            <color indexed="81"/>
            <rFont val="Segoe UI"/>
            <family val="2"/>
          </rPr>
          <t xml:space="preserve">
(R0430,C0010) = (R0440,C0010) + (R0450,C0010)
</t>
        </r>
      </text>
    </comment>
    <comment ref="C57" authorId="2" shapeId="0" xr:uid="{00000000-0006-0000-0500-00000C000000}">
      <text>
        <r>
          <rPr>
            <b/>
            <sz val="9"/>
            <color indexed="81"/>
            <rFont val="Segoe UI"/>
            <family val="2"/>
          </rPr>
          <t xml:space="preserve">Rechenregel: 
</t>
        </r>
        <r>
          <rPr>
            <sz val="9"/>
            <color indexed="81"/>
            <rFont val="Segoe UI"/>
            <family val="2"/>
          </rPr>
          <t xml:space="preserve">
(R0451)=(R0452)+(R0453)</t>
        </r>
      </text>
    </comment>
    <comment ref="C60" authorId="1" shapeId="0" xr:uid="{00000000-0006-0000-0500-00000D000000}">
      <text>
        <r>
          <rPr>
            <b/>
            <sz val="9"/>
            <color indexed="81"/>
            <rFont val="Segoe UI"/>
            <family val="2"/>
          </rPr>
          <t>Rechenregel:</t>
        </r>
        <r>
          <rPr>
            <sz val="9"/>
            <color indexed="81"/>
            <rFont val="Segoe UI"/>
            <family val="2"/>
          </rPr>
          <t xml:space="preserve">
(R0460,C0010) = (R0470,C0010) + (R0480,C0010) 
                          + (R0490,C0010)</t>
        </r>
      </text>
    </comment>
    <comment ref="C64" authorId="1" shapeId="0" xr:uid="{00000000-0006-0000-0500-00000E000000}">
      <text>
        <r>
          <rPr>
            <b/>
            <sz val="9"/>
            <color indexed="81"/>
            <rFont val="Segoe UI"/>
            <family val="2"/>
          </rPr>
          <t xml:space="preserve">Rechenregel:
</t>
        </r>
        <r>
          <rPr>
            <sz val="9"/>
            <color indexed="81"/>
            <rFont val="Segoe UI"/>
            <family val="2"/>
          </rPr>
          <t xml:space="preserve">
(R0500,C0010) = (R0510,C0010) + (R0520,C0010)
                          + (R0560,C0010)</t>
        </r>
      </text>
    </comment>
    <comment ref="C66" authorId="1" shapeId="0" xr:uid="{00000000-0006-0000-0500-00000F000000}">
      <text>
        <r>
          <rPr>
            <b/>
            <sz val="9"/>
            <color indexed="81"/>
            <rFont val="Segoe UI"/>
            <family val="2"/>
          </rPr>
          <t xml:space="preserve">Rechenregel:
</t>
        </r>
        <r>
          <rPr>
            <sz val="9"/>
            <color indexed="81"/>
            <rFont val="Segoe UI"/>
            <family val="2"/>
          </rPr>
          <t xml:space="preserve">
(R0520,C0010) = (R0530,C0010) + (R0540,C0010) 
                          + (R0550,C0010)
</t>
        </r>
      </text>
    </comment>
    <comment ref="C72" authorId="1" shapeId="0" xr:uid="{00000000-0006-0000-0500-000010000000}">
      <text>
        <r>
          <rPr>
            <b/>
            <sz val="9"/>
            <color indexed="81"/>
            <rFont val="Segoe UI"/>
            <family val="2"/>
          </rPr>
          <t xml:space="preserve">Rechenregel:
</t>
        </r>
        <r>
          <rPr>
            <sz val="9"/>
            <color indexed="81"/>
            <rFont val="Segoe UI"/>
            <family val="2"/>
          </rPr>
          <t xml:space="preserve">(R0580,C0010) = (R0310,C0010) + (R0350,C0010) 
                          + (R0360,C0010) + (R0460,C0010)       
                          + (R0500,C0010) + (R0570,C0010) </t>
        </r>
        <r>
          <rPr>
            <b/>
            <sz val="9"/>
            <color indexed="81"/>
            <rFont val="Segoe UI"/>
            <family val="2"/>
          </rPr>
          <t xml:space="preserve">
</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Kienbacher Eva</author>
  </authors>
  <commentList>
    <comment ref="H10" authorId="0" shapeId="0" xr:uid="{A0D5953B-974E-4510-B905-D7284D62BCBC}">
      <text>
        <r>
          <rPr>
            <b/>
            <sz val="9"/>
            <color indexed="81"/>
            <rFont val="Segoe UI"/>
            <family val="2"/>
          </rPr>
          <t>Rechenregel:</t>
        </r>
        <r>
          <rPr>
            <sz val="9"/>
            <color indexed="81"/>
            <rFont val="Segoe UI"/>
            <family val="2"/>
          </rPr>
          <t xml:space="preserve">
eigengenutzt = (C0060) * (C0030)</t>
        </r>
      </text>
    </comment>
    <comment ref="I10" authorId="0" shapeId="0" xr:uid="{10D8282A-4DAD-46AA-B635-877EB3647517}">
      <text>
        <r>
          <rPr>
            <b/>
            <sz val="9"/>
            <color indexed="81"/>
            <rFont val="Segoe UI"/>
            <family val="2"/>
          </rPr>
          <t>Rechenregel:</t>
        </r>
        <r>
          <rPr>
            <sz val="9"/>
            <color indexed="81"/>
            <rFont val="Segoe UI"/>
            <family val="2"/>
          </rPr>
          <t xml:space="preserve">
nicht eigengenutzt = (C0060) * (1 - (C0030))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Götz Simone</author>
    <author>Laimer Katharina</author>
  </authors>
  <commentList>
    <comment ref="C10" authorId="0" shapeId="0" xr:uid="{00000000-0006-0000-0A00-000001000000}">
      <text>
        <r>
          <rPr>
            <b/>
            <sz val="9"/>
            <color indexed="81"/>
            <rFont val="Segoe UI"/>
            <family val="2"/>
          </rPr>
          <t xml:space="preserve">Rechenregel:
</t>
        </r>
        <r>
          <rPr>
            <sz val="9"/>
            <color indexed="81"/>
            <rFont val="Segoe UI"/>
            <family val="2"/>
          </rPr>
          <t xml:space="preserve">
(R0010,C0010) = (R0020,C0010) - (R0030,C0010)
                          - (R0040,C0010) + (R0050,C0010)</t>
        </r>
      </text>
    </comment>
    <comment ref="C14" authorId="1" shapeId="0" xr:uid="{A5DC38B3-CB94-430C-9345-BD4AC4B5D41D}">
      <text>
        <r>
          <rPr>
            <b/>
            <sz val="9"/>
            <color indexed="81"/>
            <rFont val="Segoe UI"/>
            <family val="2"/>
          </rPr>
          <t>Laimer Katharina:</t>
        </r>
        <r>
          <rPr>
            <sz val="9"/>
            <color indexed="81"/>
            <rFont val="Segoe UI"/>
            <family val="2"/>
          </rPr>
          <t xml:space="preserve">
kommt aus KLVV.02.01 (Gewinn- und Verlustrechnung)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Laimer Katharina</author>
  </authors>
  <commentList>
    <comment ref="F10" authorId="0" shapeId="0" xr:uid="{00000000-0006-0000-0B00-000001000000}">
      <text>
        <r>
          <rPr>
            <b/>
            <sz val="9"/>
            <color indexed="81"/>
            <rFont val="Segoe UI"/>
            <family val="2"/>
          </rPr>
          <t>Rechenregel:</t>
        </r>
        <r>
          <rPr>
            <sz val="9"/>
            <color indexed="81"/>
            <rFont val="Segoe UI"/>
            <family val="2"/>
          </rPr>
          <t xml:space="preserve">
(C0050) = (C0020) + (C0030) - (C0040)</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Laimer Katharina</author>
    <author>Götz Simone</author>
  </authors>
  <commentList>
    <comment ref="C10" authorId="0" shapeId="0" xr:uid="{00000000-0006-0000-0C00-000001000000}">
      <text>
        <r>
          <rPr>
            <b/>
            <sz val="9"/>
            <color indexed="81"/>
            <rFont val="Segoe UI"/>
            <family val="2"/>
          </rPr>
          <t>Rechenregel:</t>
        </r>
        <r>
          <rPr>
            <sz val="9"/>
            <color indexed="81"/>
            <rFont val="Segoe UI"/>
            <family val="2"/>
          </rPr>
          <t xml:space="preserve">
(R0010,C0010) = (R0020,C0010) - (R0030,C0010) 
                           - (R0040,C0010) - (R0050,C0010)</t>
        </r>
      </text>
    </comment>
    <comment ref="C15" authorId="0" shapeId="0" xr:uid="{00000000-0006-0000-0C00-000002000000}">
      <text>
        <r>
          <rPr>
            <b/>
            <sz val="9"/>
            <color indexed="81"/>
            <rFont val="Segoe UI"/>
            <family val="2"/>
          </rPr>
          <t>Rechenregel:</t>
        </r>
        <r>
          <rPr>
            <sz val="9"/>
            <color indexed="81"/>
            <rFont val="Segoe UI"/>
            <family val="2"/>
          </rPr>
          <t xml:space="preserve">
(R0060,C0010) = (R0070,C0010) - (R0080,C0010) 
                           - (R0090,C0010) - (R0100,C0010)</t>
        </r>
      </text>
    </comment>
    <comment ref="C22" authorId="0" shapeId="0" xr:uid="{00000000-0006-0000-0C00-000003000000}">
      <text>
        <r>
          <rPr>
            <b/>
            <sz val="9"/>
            <color indexed="81"/>
            <rFont val="Segoe UI"/>
            <family val="2"/>
          </rPr>
          <t>Rechenregel:</t>
        </r>
        <r>
          <rPr>
            <sz val="9"/>
            <color indexed="81"/>
            <rFont val="Segoe UI"/>
            <family val="2"/>
          </rPr>
          <t xml:space="preserve">
(R0130,C0010) = (R0140,C0010) - (R0150,C0010)</t>
        </r>
      </text>
    </comment>
    <comment ref="C25" authorId="0" shapeId="0" xr:uid="{00000000-0006-0000-0C00-000004000000}">
      <text>
        <r>
          <rPr>
            <b/>
            <sz val="9"/>
            <color indexed="81"/>
            <rFont val="Segoe UI"/>
            <family val="2"/>
          </rPr>
          <t xml:space="preserve">Rechenregel:
</t>
        </r>
        <r>
          <rPr>
            <sz val="9"/>
            <color indexed="81"/>
            <rFont val="Segoe UI"/>
            <family val="2"/>
          </rPr>
          <t xml:space="preserve">(R0160,C0010) = (R0170,C0010) - (R0180,C0010)
</t>
        </r>
      </text>
    </comment>
    <comment ref="C28" authorId="1" shapeId="0" xr:uid="{00000000-0006-0000-0C00-000005000000}">
      <text>
        <r>
          <rPr>
            <b/>
            <sz val="9"/>
            <color indexed="81"/>
            <rFont val="Segoe UI"/>
            <family val="2"/>
          </rPr>
          <t xml:space="preserve">Rechenregel:
</t>
        </r>
        <r>
          <rPr>
            <sz val="9"/>
            <color indexed="81"/>
            <rFont val="Segoe UI"/>
            <family val="2"/>
          </rPr>
          <t xml:space="preserve">(R0190,C0010) = (R0010,C0010) - (R0060,C0010) 
                           - (R0110,C0010) - (R0120,C0010) 
                          + (R0130,C0010) + (R0160,C0010)
</t>
        </r>
      </text>
    </comment>
    <comment ref="C29" authorId="0" shapeId="0" xr:uid="{00000000-0006-0000-0C00-000006000000}">
      <text>
        <r>
          <rPr>
            <b/>
            <sz val="9"/>
            <color indexed="81"/>
            <rFont val="Segoe UI"/>
            <family val="2"/>
          </rPr>
          <t>Rechenregel:</t>
        </r>
        <r>
          <rPr>
            <sz val="9"/>
            <color indexed="81"/>
            <rFont val="Segoe UI"/>
            <family val="2"/>
          </rPr>
          <t xml:space="preserve">
(R0200,C0010) = (R0210,C0010) - (R0220,C0010)</t>
        </r>
      </text>
    </comment>
    <comment ref="C32" authorId="0" shapeId="0" xr:uid="{00000000-0006-0000-0C00-000007000000}">
      <text>
        <r>
          <rPr>
            <b/>
            <sz val="9"/>
            <color indexed="81"/>
            <rFont val="Segoe UI"/>
            <family val="2"/>
          </rPr>
          <t>Rechenregel:</t>
        </r>
        <r>
          <rPr>
            <sz val="9"/>
            <color indexed="81"/>
            <rFont val="Segoe UI"/>
            <family val="2"/>
          </rPr>
          <t xml:space="preserve">
(R0230,C0010) = (R0240,C0010) - (R0250,C0010)</t>
        </r>
      </text>
    </comment>
    <comment ref="C35" authorId="1" shapeId="0" xr:uid="{00000000-0006-0000-0C00-000008000000}">
      <text>
        <r>
          <rPr>
            <b/>
            <sz val="9"/>
            <color indexed="81"/>
            <rFont val="Segoe UI"/>
            <family val="2"/>
          </rPr>
          <t xml:space="preserve">Rechenregel:
</t>
        </r>
        <r>
          <rPr>
            <sz val="9"/>
            <color indexed="81"/>
            <rFont val="Segoe UI"/>
            <family val="2"/>
          </rPr>
          <t xml:space="preserve">(R0260,C0010) = (R0190,C0010) + (R0200,C0010) 
                          + (R0230,C0010)
</t>
        </r>
      </text>
    </comment>
    <comment ref="C37" authorId="0" shapeId="0" xr:uid="{00000000-0006-0000-0C00-000009000000}">
      <text>
        <r>
          <rPr>
            <b/>
            <sz val="9"/>
            <color indexed="81"/>
            <rFont val="Segoe UI"/>
            <family val="2"/>
          </rPr>
          <t>Rechenregel:</t>
        </r>
        <r>
          <rPr>
            <sz val="9"/>
            <color indexed="81"/>
            <rFont val="Segoe UI"/>
            <family val="2"/>
          </rPr>
          <t xml:space="preserve">
(R0280,C0010) = (R0260,C0010) - (R0270,C0010)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Götz Simone</author>
    <author>Laimer Katharina</author>
  </authors>
  <commentList>
    <comment ref="H8" authorId="0" shapeId="0" xr:uid="{00000000-0006-0000-0D00-000001000000}">
      <text>
        <r>
          <rPr>
            <b/>
            <sz val="9"/>
            <color indexed="81"/>
            <rFont val="Segoe UI"/>
            <family val="2"/>
          </rPr>
          <t xml:space="preserve">Rechenregel: 
</t>
        </r>
        <r>
          <rPr>
            <sz val="9"/>
            <color indexed="81"/>
            <rFont val="Segoe UI"/>
            <family val="2"/>
          </rPr>
          <t xml:space="preserve">für jede Zeile: C0060 = C0010 + C0020 + C0030 + C0040 + C0050
</t>
        </r>
      </text>
    </comment>
    <comment ref="A10" authorId="0" shapeId="0" xr:uid="{00000000-0006-0000-0D00-000002000000}">
      <text>
        <r>
          <rPr>
            <b/>
            <sz val="9"/>
            <color indexed="81"/>
            <rFont val="Segoe UI"/>
            <family val="2"/>
          </rPr>
          <t xml:space="preserve">Rechenregel:  </t>
        </r>
        <r>
          <rPr>
            <sz val="9"/>
            <color indexed="81"/>
            <rFont val="Segoe UI"/>
            <family val="2"/>
          </rPr>
          <t xml:space="preserve">für jeden Meldezweig: R0010 = R0020 - R0030 - R0040 - R0050 
</t>
        </r>
      </text>
    </comment>
    <comment ref="A11" authorId="0" shapeId="0" xr:uid="{00000000-0006-0000-0D00-000003000000}">
      <text>
        <r>
          <rPr>
            <b/>
            <sz val="9"/>
            <color indexed="81"/>
            <rFont val="Segoe UI"/>
            <family val="2"/>
          </rPr>
          <t xml:space="preserve">Rechenregel:  </t>
        </r>
        <r>
          <rPr>
            <sz val="9"/>
            <color indexed="81"/>
            <rFont val="Segoe UI"/>
            <family val="2"/>
          </rPr>
          <t>für jeden Meldezweig: R0020 = R0070 + R0100</t>
        </r>
        <r>
          <rPr>
            <b/>
            <sz val="9"/>
            <color indexed="81"/>
            <rFont val="Segoe UI"/>
            <family val="2"/>
          </rPr>
          <t xml:space="preserve">
</t>
        </r>
      </text>
    </comment>
    <comment ref="A18" authorId="1" shapeId="0" xr:uid="{00000000-0006-0000-0D00-000004000000}">
      <text>
        <r>
          <rPr>
            <b/>
            <sz val="9"/>
            <color indexed="81"/>
            <rFont val="Segoe UI"/>
            <family val="2"/>
          </rPr>
          <t>Rechenregel:</t>
        </r>
        <r>
          <rPr>
            <sz val="9"/>
            <color indexed="81"/>
            <rFont val="Segoe UI"/>
            <family val="2"/>
          </rPr>
          <t xml:space="preserve">
Veränderung durch Prämienabgrenzung = Prämienübertrag vom Ende des Vorjahres 
                                                                        - Prämienübertrag am Ende des Geschäftsjahres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Götz Simone</author>
  </authors>
  <commentList>
    <comment ref="A11" authorId="0" shapeId="0" xr:uid="{00000000-0006-0000-0E00-000001000000}">
      <text>
        <r>
          <rPr>
            <b/>
            <sz val="9"/>
            <color indexed="81"/>
            <rFont val="Segoe UI"/>
            <family val="2"/>
          </rPr>
          <t xml:space="preserve">Rechenregel:  </t>
        </r>
        <r>
          <rPr>
            <sz val="9"/>
            <color indexed="81"/>
            <rFont val="Segoe UI"/>
            <family val="2"/>
          </rPr>
          <t xml:space="preserve">für jeden Meldezweig: R0020 = R0080 + R0110 + R0140 + R0170 +R0260 +R0290 - R0320 </t>
        </r>
        <r>
          <rPr>
            <b/>
            <sz val="9"/>
            <color indexed="81"/>
            <rFont val="Segoe UI"/>
            <family val="2"/>
          </rPr>
          <t xml:space="preserve">
</t>
        </r>
        <r>
          <rPr>
            <sz val="9"/>
            <color indexed="81"/>
            <rFont val="Segoe UI"/>
            <family val="2"/>
          </rPr>
          <t xml:space="preserve">
</t>
        </r>
      </text>
    </comment>
    <comment ref="A12" authorId="0" shapeId="0" xr:uid="{00000000-0006-0000-0E00-000002000000}">
      <text>
        <r>
          <rPr>
            <b/>
            <sz val="9"/>
            <color indexed="81"/>
            <rFont val="Segoe UI"/>
            <family val="2"/>
          </rPr>
          <t xml:space="preserve">Rechenregel: </t>
        </r>
        <r>
          <rPr>
            <sz val="9"/>
            <color indexed="81"/>
            <rFont val="Segoe UI"/>
            <family val="2"/>
          </rPr>
          <t xml:space="preserve"> für jeden Meldezweig: R0030 = R0090 + R0120 + R0150 + R0180 +R0270 +R0300 - R0330 </t>
        </r>
        <r>
          <rPr>
            <b/>
            <sz val="9"/>
            <color indexed="81"/>
            <rFont val="Segoe UI"/>
            <family val="2"/>
          </rPr>
          <t xml:space="preserve">
</t>
        </r>
        <r>
          <rPr>
            <sz val="9"/>
            <color indexed="81"/>
            <rFont val="Segoe UI"/>
            <family val="2"/>
          </rPr>
          <t xml:space="preserve">
</t>
        </r>
      </text>
    </comment>
    <comment ref="A14" authorId="0" shapeId="0" xr:uid="{00000000-0006-0000-0E00-000003000000}">
      <text>
        <r>
          <rPr>
            <b/>
            <sz val="9"/>
            <color indexed="81"/>
            <rFont val="Segoe UI"/>
            <family val="2"/>
          </rPr>
          <t xml:space="preserve">Rechenregel:  </t>
        </r>
        <r>
          <rPr>
            <sz val="9"/>
            <color indexed="81"/>
            <rFont val="Segoe UI"/>
            <family val="2"/>
          </rPr>
          <t xml:space="preserve">für jeden Meldezweig: R0050 = R0080 + R0110 </t>
        </r>
      </text>
    </comment>
    <comment ref="A15" authorId="0" shapeId="0" xr:uid="{00000000-0006-0000-0E00-000004000000}">
      <text>
        <r>
          <rPr>
            <b/>
            <sz val="9"/>
            <color indexed="81"/>
            <rFont val="Segoe UI"/>
            <family val="2"/>
          </rPr>
          <t xml:space="preserve">Rechenregel:  </t>
        </r>
        <r>
          <rPr>
            <sz val="9"/>
            <color indexed="81"/>
            <rFont val="Segoe UI"/>
            <family val="2"/>
          </rPr>
          <t>für jeden Meldezweig: R0060 = R0090 + R0120</t>
        </r>
        <r>
          <rPr>
            <b/>
            <sz val="9"/>
            <color indexed="81"/>
            <rFont val="Segoe UI"/>
            <family val="2"/>
          </rPr>
          <t xml:space="preserve"> </t>
        </r>
        <r>
          <rPr>
            <sz val="9"/>
            <color indexed="81"/>
            <rFont val="Segoe UI"/>
            <family val="2"/>
          </rPr>
          <t xml:space="preserve">
</t>
        </r>
      </text>
    </comment>
    <comment ref="A16" authorId="0" shapeId="0" xr:uid="{00000000-0006-0000-0E00-000005000000}">
      <text>
        <r>
          <rPr>
            <b/>
            <sz val="9"/>
            <color indexed="81"/>
            <rFont val="Segoe UI"/>
            <family val="2"/>
          </rPr>
          <t xml:space="preserve">Rechenregel:  </t>
        </r>
        <r>
          <rPr>
            <sz val="9"/>
            <color indexed="81"/>
            <rFont val="Segoe UI"/>
            <family val="2"/>
          </rPr>
          <t xml:space="preserve">für jeden Meldezweig: R0070 = R0080 - R0090 
</t>
        </r>
      </text>
    </comment>
    <comment ref="A19" authorId="0" shapeId="0" xr:uid="{00000000-0006-0000-0E00-000006000000}">
      <text>
        <r>
          <rPr>
            <b/>
            <sz val="9"/>
            <color indexed="81"/>
            <rFont val="Segoe UI"/>
            <family val="2"/>
          </rPr>
          <t xml:space="preserve">Rechenregel: </t>
        </r>
        <r>
          <rPr>
            <sz val="9"/>
            <color indexed="81"/>
            <rFont val="Segoe UI"/>
            <family val="2"/>
          </rPr>
          <t xml:space="preserve"> für jeden Meldezweig: R0100 = R0110 - R0120
</t>
        </r>
      </text>
    </comment>
    <comment ref="A22" authorId="0" shapeId="0" xr:uid="{00000000-0006-0000-0E00-000007000000}">
      <text>
        <r>
          <rPr>
            <b/>
            <sz val="9"/>
            <color indexed="81"/>
            <rFont val="Segoe UI"/>
            <family val="2"/>
          </rPr>
          <t xml:space="preserve">Rechenregel: </t>
        </r>
        <r>
          <rPr>
            <sz val="9"/>
            <color indexed="81"/>
            <rFont val="Segoe UI"/>
            <family val="2"/>
          </rPr>
          <t xml:space="preserve"> für jeden Meldezweig: R0130 = R0140 - R0150
</t>
        </r>
      </text>
    </comment>
    <comment ref="A25" authorId="0" shapeId="0" xr:uid="{00000000-0006-0000-0E00-000008000000}">
      <text>
        <r>
          <rPr>
            <b/>
            <sz val="9"/>
            <color indexed="81"/>
            <rFont val="Segoe UI"/>
            <family val="2"/>
          </rPr>
          <t xml:space="preserve">Rechenregel: </t>
        </r>
        <r>
          <rPr>
            <sz val="9"/>
            <color indexed="81"/>
            <rFont val="Segoe UI"/>
            <family val="2"/>
          </rPr>
          <t xml:space="preserve"> für jeden Meldezweig: R0160 = R0170 - R0180
</t>
        </r>
      </text>
    </comment>
    <comment ref="A32" authorId="0" shapeId="0" xr:uid="{00000000-0006-0000-0E00-000009000000}">
      <text>
        <r>
          <rPr>
            <b/>
            <sz val="9"/>
            <color indexed="81"/>
            <rFont val="Segoe UI"/>
            <family val="2"/>
          </rPr>
          <t xml:space="preserve">Rechenregel:  </t>
        </r>
        <r>
          <rPr>
            <sz val="9"/>
            <color indexed="81"/>
            <rFont val="Segoe UI"/>
            <family val="2"/>
          </rPr>
          <t xml:space="preserve">für jeden Meldezweig: R0230 = R0260 + R0290
</t>
        </r>
      </text>
    </comment>
    <comment ref="A33" authorId="0" shapeId="0" xr:uid="{00000000-0006-0000-0E00-00000A000000}">
      <text>
        <r>
          <rPr>
            <b/>
            <sz val="9"/>
            <color indexed="81"/>
            <rFont val="Segoe UI"/>
            <family val="2"/>
          </rPr>
          <t xml:space="preserve">Rechenregel: </t>
        </r>
        <r>
          <rPr>
            <sz val="9"/>
            <color indexed="81"/>
            <rFont val="Segoe UI"/>
            <family val="2"/>
          </rPr>
          <t xml:space="preserve"> für jeden Meldezweig: R0240 = R0270 + R0300
</t>
        </r>
      </text>
    </comment>
    <comment ref="A34" authorId="0" shapeId="0" xr:uid="{00000000-0006-0000-0E00-00000B000000}">
      <text>
        <r>
          <rPr>
            <b/>
            <sz val="9"/>
            <color indexed="81"/>
            <rFont val="Segoe UI"/>
            <family val="2"/>
          </rPr>
          <t xml:space="preserve">Rechenregel:  </t>
        </r>
        <r>
          <rPr>
            <sz val="9"/>
            <color indexed="81"/>
            <rFont val="Segoe UI"/>
            <family val="2"/>
          </rPr>
          <t xml:space="preserve">für jeden Meldezweig: R0250 = R0260 - R0270
</t>
        </r>
      </text>
    </comment>
    <comment ref="A37" authorId="0" shapeId="0" xr:uid="{00000000-0006-0000-0E00-00000C000000}">
      <text>
        <r>
          <rPr>
            <b/>
            <sz val="9"/>
            <color indexed="81"/>
            <rFont val="Segoe UI"/>
            <family val="2"/>
          </rPr>
          <t xml:space="preserve">Rechenregel:  </t>
        </r>
        <r>
          <rPr>
            <sz val="9"/>
            <color indexed="81"/>
            <rFont val="Segoe UI"/>
            <family val="2"/>
          </rPr>
          <t xml:space="preserve">für jeden Meldezweig: R0280 = R0290 - R0300
</t>
        </r>
      </text>
    </comment>
    <comment ref="A40" authorId="0" shapeId="0" xr:uid="{00000000-0006-0000-0E00-00000D000000}">
      <text>
        <r>
          <rPr>
            <b/>
            <sz val="9"/>
            <color indexed="81"/>
            <rFont val="Segoe UI"/>
            <family val="2"/>
          </rPr>
          <t xml:space="preserve">Rechenregel:  </t>
        </r>
        <r>
          <rPr>
            <sz val="9"/>
            <color indexed="81"/>
            <rFont val="Segoe UI"/>
            <family val="2"/>
          </rPr>
          <t xml:space="preserve">für jeden Meldezweig: R0310 = R0320 - R330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Laimer Katharina</author>
  </authors>
  <commentList>
    <comment ref="C10" authorId="0" shapeId="0" xr:uid="{00000000-0006-0000-0F00-000001000000}">
      <text>
        <r>
          <rPr>
            <b/>
            <sz val="9"/>
            <color indexed="81"/>
            <rFont val="Segoe UI"/>
            <family val="2"/>
          </rPr>
          <t>Rechenregel:</t>
        </r>
        <r>
          <rPr>
            <sz val="9"/>
            <color indexed="81"/>
            <rFont val="Segoe UI"/>
            <family val="2"/>
          </rPr>
          <t xml:space="preserve">
(R0010,C0010) = (R0020,C0010) + (R0080,C0010)</t>
        </r>
      </text>
    </comment>
    <comment ref="C11" authorId="0" shapeId="0" xr:uid="{00000000-0006-0000-0F00-000002000000}">
      <text>
        <r>
          <rPr>
            <b/>
            <sz val="9"/>
            <color indexed="81"/>
            <rFont val="Segoe UI"/>
            <family val="2"/>
          </rPr>
          <t>Rechenregel:</t>
        </r>
        <r>
          <rPr>
            <sz val="9"/>
            <color indexed="81"/>
            <rFont val="Segoe UI"/>
            <family val="2"/>
          </rPr>
          <t xml:space="preserve">
(R0020,C0010) = (R0030,C0010) + (R0040,C0010) 
                              + (R0050,C0010) + (R0060,C0010) 
                              + (R0070,C0010)</t>
        </r>
      </text>
    </comment>
    <comment ref="C18" authorId="0" shapeId="0" xr:uid="{00000000-0006-0000-0F00-000003000000}">
      <text>
        <r>
          <rPr>
            <b/>
            <sz val="9"/>
            <color indexed="81"/>
            <rFont val="Segoe UI"/>
            <family val="2"/>
          </rPr>
          <t>Rechenregel:</t>
        </r>
        <r>
          <rPr>
            <sz val="9"/>
            <color indexed="81"/>
            <rFont val="Segoe UI"/>
            <family val="2"/>
          </rPr>
          <t xml:space="preserve">
(R0090,C0010) = (R0100,C0010) + (R0160,C0010)</t>
        </r>
      </text>
    </comment>
    <comment ref="C19" authorId="0" shapeId="0" xr:uid="{00000000-0006-0000-0F00-000004000000}">
      <text>
        <r>
          <rPr>
            <b/>
            <sz val="9"/>
            <color indexed="81"/>
            <rFont val="Segoe UI"/>
            <family val="2"/>
          </rPr>
          <t>Rechenregel:</t>
        </r>
        <r>
          <rPr>
            <sz val="9"/>
            <color indexed="81"/>
            <rFont val="Segoe UI"/>
            <family val="2"/>
          </rPr>
          <t xml:space="preserve">
(R0100,C0010) = (R0110,C0010) + (R0120,C0010) 
                          + (R0130,C0010) + (R0140,C0010) 
                          + (R0150,C0010)</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Götz Simone</author>
    <author>Laimer Katharina</author>
    <author>Kienbacher Eva</author>
  </authors>
  <commentList>
    <comment ref="C10" authorId="0" shapeId="0" xr:uid="{00000000-0006-0000-1000-000001000000}">
      <text>
        <r>
          <rPr>
            <b/>
            <sz val="9"/>
            <color indexed="81"/>
            <rFont val="Segoe UI"/>
            <family val="2"/>
          </rPr>
          <t xml:space="preserve">Rechenregel: 
</t>
        </r>
        <r>
          <rPr>
            <sz val="9"/>
            <color indexed="81"/>
            <rFont val="Segoe UI"/>
            <family val="2"/>
          </rPr>
          <t xml:space="preserve">(R0010,C0010) = (R0020,C0010) - (R0030,C0010) 
                          - (R0040,C0010) - (R0050,C0010)
</t>
        </r>
      </text>
    </comment>
    <comment ref="C11" authorId="1" shapeId="0" xr:uid="{9F2C16C6-453C-4921-AC2A-82E941D26E4A}">
      <text>
        <r>
          <rPr>
            <b/>
            <sz val="9"/>
            <color indexed="81"/>
            <rFont val="Segoe UI"/>
            <family val="2"/>
          </rPr>
          <t>Laimer Katharina:</t>
        </r>
        <r>
          <rPr>
            <sz val="9"/>
            <color indexed="81"/>
            <rFont val="Segoe UI"/>
            <family val="2"/>
          </rPr>
          <t xml:space="preserve">
kommt aus KLVV.03.02</t>
        </r>
      </text>
    </comment>
    <comment ref="C35" authorId="2" shapeId="0" xr:uid="{00000000-0006-0000-1000-000004000000}">
      <text>
        <r>
          <rPr>
            <b/>
            <sz val="9"/>
            <color indexed="81"/>
            <rFont val="Segoe UI"/>
            <family val="2"/>
          </rPr>
          <t xml:space="preserve">Wird mithilfe der Hilfstabelle befüllt. </t>
        </r>
      </text>
    </comment>
    <comment ref="C36" authorId="2" shapeId="0" xr:uid="{00000000-0006-0000-1000-000005000000}">
      <text>
        <r>
          <rPr>
            <b/>
            <sz val="9"/>
            <color indexed="81"/>
            <rFont val="Segoe UI"/>
            <family val="2"/>
          </rPr>
          <t xml:space="preserve">Wird mithilfe der Hilfstabelle befüllt. </t>
        </r>
        <r>
          <rPr>
            <sz val="9"/>
            <color indexed="81"/>
            <rFont val="Segoe UI"/>
            <family val="2"/>
          </rPr>
          <t xml:space="preserve">
</t>
        </r>
      </text>
    </comment>
    <comment ref="C37" authorId="2" shapeId="0" xr:uid="{00000000-0006-0000-1000-000006000000}">
      <text>
        <r>
          <rPr>
            <b/>
            <sz val="9"/>
            <color indexed="81"/>
            <rFont val="Segoe UI"/>
            <family val="2"/>
          </rPr>
          <t xml:space="preserve">Wird mithilfe der Hilfstabelle befüllt.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Laimer Katharina</author>
    <author>Götz Simone</author>
    <author>Kienbacher Eva</author>
  </authors>
  <commentList>
    <comment ref="H10" authorId="0" shapeId="0" xr:uid="{00000000-0006-0000-1100-000001000000}">
      <text>
        <r>
          <rPr>
            <b/>
            <sz val="9"/>
            <color indexed="81"/>
            <rFont val="Segoe UI"/>
            <family val="2"/>
          </rPr>
          <t xml:space="preserve">Rechenregel: </t>
        </r>
        <r>
          <rPr>
            <sz val="9"/>
            <color indexed="81"/>
            <rFont val="Segoe UI"/>
            <family val="2"/>
          </rPr>
          <t>(R0010,C0060) = (R0010,C0010) + (R0010,C0020) + (R0010,C0030) + (R0010,C0040) + (R0010,C0050)</t>
        </r>
      </text>
    </comment>
    <comment ref="C11" authorId="1" shapeId="0" xr:uid="{00000000-0006-0000-1100-000002000000}">
      <text>
        <r>
          <rPr>
            <b/>
            <sz val="9"/>
            <color indexed="81"/>
            <rFont val="Segoe UI"/>
            <family val="2"/>
          </rPr>
          <t xml:space="preserve">Rechenregel: 
</t>
        </r>
        <r>
          <rPr>
            <sz val="9"/>
            <color indexed="81"/>
            <rFont val="Segoe UI"/>
            <family val="2"/>
          </rPr>
          <t xml:space="preserve">
(R0020,C0010)= (R0030,C0010) 
                         + (R0040,C0010)</t>
        </r>
      </text>
    </comment>
    <comment ref="D11" authorId="1" shapeId="0" xr:uid="{00000000-0006-0000-1100-000003000000}">
      <text>
        <r>
          <rPr>
            <b/>
            <sz val="9"/>
            <color indexed="81"/>
            <rFont val="Segoe UI"/>
            <family val="2"/>
          </rPr>
          <t xml:space="preserve">Rechenregel: 
</t>
        </r>
        <r>
          <rPr>
            <sz val="9"/>
            <color indexed="81"/>
            <rFont val="Segoe UI"/>
            <family val="2"/>
          </rPr>
          <t xml:space="preserve">(R0020,C0020)= (R0030,C0020) 
                         + (R0040,C0020)
</t>
        </r>
      </text>
    </comment>
    <comment ref="E11" authorId="1" shapeId="0" xr:uid="{00000000-0006-0000-1100-000004000000}">
      <text>
        <r>
          <rPr>
            <b/>
            <sz val="9"/>
            <color indexed="81"/>
            <rFont val="Segoe UI"/>
            <family val="2"/>
          </rPr>
          <t xml:space="preserve">Rechenregel: 
</t>
        </r>
        <r>
          <rPr>
            <sz val="9"/>
            <color indexed="81"/>
            <rFont val="Segoe UI"/>
            <family val="2"/>
          </rPr>
          <t xml:space="preserve">(R0020,C0030)= (R0030,C0030) 
                         + (R0040,C0030)
</t>
        </r>
      </text>
    </comment>
    <comment ref="F11" authorId="1" shapeId="0" xr:uid="{00000000-0006-0000-1100-000005000000}">
      <text>
        <r>
          <rPr>
            <b/>
            <sz val="9"/>
            <color indexed="81"/>
            <rFont val="Segoe UI"/>
            <family val="2"/>
          </rPr>
          <t xml:space="preserve">Rechenregel: 
</t>
        </r>
        <r>
          <rPr>
            <sz val="9"/>
            <color indexed="81"/>
            <rFont val="Segoe UI"/>
            <family val="2"/>
          </rPr>
          <t xml:space="preserve">
(R0020,C0040)= (R0030,C0040) 
                         + (R0040,C0040)
</t>
        </r>
      </text>
    </comment>
    <comment ref="G11" authorId="1" shapeId="0" xr:uid="{00000000-0006-0000-1100-000006000000}">
      <text>
        <r>
          <rPr>
            <b/>
            <sz val="9"/>
            <color indexed="81"/>
            <rFont val="Segoe UI"/>
            <family val="2"/>
          </rPr>
          <t xml:space="preserve">Rechenregel: 
</t>
        </r>
        <r>
          <rPr>
            <sz val="9"/>
            <color indexed="81"/>
            <rFont val="Segoe UI"/>
            <family val="2"/>
          </rPr>
          <t xml:space="preserve">(R0020,C0050)= (R0030,C0050) 
                         + (R0040,C0050)
</t>
        </r>
      </text>
    </comment>
    <comment ref="H11" authorId="0" shapeId="0" xr:uid="{00000000-0006-0000-1100-000007000000}">
      <text>
        <r>
          <rPr>
            <b/>
            <sz val="9"/>
            <color indexed="81"/>
            <rFont val="Segoe UI"/>
            <family val="2"/>
          </rPr>
          <t xml:space="preserve">Rechenregel: </t>
        </r>
        <r>
          <rPr>
            <sz val="9"/>
            <color indexed="81"/>
            <rFont val="Segoe UI"/>
            <family val="2"/>
          </rPr>
          <t>(R0020,C0060) = (R0020,C0010) + (R0020,C0020) + (R0020,C0030) + (R0020,C0040) + (R0020,C0050)</t>
        </r>
      </text>
    </comment>
    <comment ref="H12" authorId="0" shapeId="0" xr:uid="{00000000-0006-0000-1100-000008000000}">
      <text>
        <r>
          <rPr>
            <b/>
            <sz val="9"/>
            <color indexed="81"/>
            <rFont val="Segoe UI"/>
            <family val="2"/>
          </rPr>
          <t xml:space="preserve">Rechenregel: </t>
        </r>
        <r>
          <rPr>
            <sz val="9"/>
            <color indexed="81"/>
            <rFont val="Segoe UI"/>
            <family val="2"/>
          </rPr>
          <t>(R0030,C0060) = (R0030,C0010) + (R0030,C0020) + (R0030,C0030) + (R0030,C0040) + (R0030,C0050)</t>
        </r>
      </text>
    </comment>
    <comment ref="H13" authorId="0" shapeId="0" xr:uid="{00000000-0006-0000-1100-000009000000}">
      <text>
        <r>
          <rPr>
            <b/>
            <sz val="9"/>
            <color indexed="81"/>
            <rFont val="Segoe UI"/>
            <family val="2"/>
          </rPr>
          <t xml:space="preserve">Rechenregel: </t>
        </r>
        <r>
          <rPr>
            <sz val="9"/>
            <color indexed="81"/>
            <rFont val="Segoe UI"/>
            <family val="2"/>
          </rPr>
          <t>(R0040,C0060) = (R0040,C0010) + (R0040,C0020) + (R0040,C0030) + (R0040,C0040) + (R0040,C0050)</t>
        </r>
      </text>
    </comment>
    <comment ref="H14" authorId="0" shapeId="0" xr:uid="{00000000-0006-0000-1100-00000A000000}">
      <text>
        <r>
          <rPr>
            <b/>
            <sz val="9"/>
            <color indexed="81"/>
            <rFont val="Segoe UI"/>
            <family val="2"/>
          </rPr>
          <t xml:space="preserve">Rechenregel: </t>
        </r>
        <r>
          <rPr>
            <sz val="9"/>
            <color indexed="81"/>
            <rFont val="Segoe UI"/>
            <family val="2"/>
          </rPr>
          <t>(R0050,C0060) = (R0050,C0010) + (R0050,C0020) + (R0050,C0030) + (R0050,C0040) + (R0050,C0050)</t>
        </r>
      </text>
    </comment>
    <comment ref="H15" authorId="0" shapeId="0" xr:uid="{00000000-0006-0000-1100-00000B000000}">
      <text>
        <r>
          <rPr>
            <b/>
            <sz val="9"/>
            <color indexed="81"/>
            <rFont val="Segoe UI"/>
            <family val="2"/>
          </rPr>
          <t xml:space="preserve">Rechenregel: </t>
        </r>
        <r>
          <rPr>
            <sz val="9"/>
            <color indexed="81"/>
            <rFont val="Segoe UI"/>
            <family val="2"/>
          </rPr>
          <t xml:space="preserve">(R0060,C0060) = (R0060,C0010) + (R0060,C0020) + (R0060,C0030) + (R0060,C0040) + (R0060,C0050)
</t>
        </r>
      </text>
    </comment>
    <comment ref="H16" authorId="2" shapeId="0" xr:uid="{94131C1B-E7A4-406C-A4A4-D93E2DA3DA3C}">
      <text>
        <r>
          <rPr>
            <sz val="9"/>
            <color indexed="81"/>
            <rFont val="Segoe UI"/>
            <family val="2"/>
          </rPr>
          <t xml:space="preserve">Rechenregel: (R0060,C0060) = (R0060,C0010) + (R0060,C0020) + (R0060,C0030) + (R0060,C0040) + (R0060,C0050)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Laimer Katharina</author>
  </authors>
  <commentList>
    <comment ref="A10" authorId="0" shapeId="0" xr:uid="{00000000-0006-0000-1700-000001000000}">
      <text>
        <r>
          <rPr>
            <b/>
            <sz val="9"/>
            <color indexed="81"/>
            <rFont val="Segoe UI"/>
            <family val="2"/>
          </rPr>
          <t>§ 4 Abs. 1 EStG 1988:</t>
        </r>
        <r>
          <rPr>
            <sz val="9"/>
            <color indexed="81"/>
            <rFont val="Segoe UI"/>
            <family val="2"/>
          </rPr>
          <t xml:space="preserve"> freiwillige oder verpflichtende Führung von Büchern/Buchhaltung: Betriebsvermögensvergleich
</t>
        </r>
        <r>
          <rPr>
            <b/>
            <sz val="9"/>
            <color indexed="81"/>
            <rFont val="Segoe UI"/>
            <family val="2"/>
          </rPr>
          <t>§ 4 Abs. 3 EStG 1988:</t>
        </r>
        <r>
          <rPr>
            <sz val="9"/>
            <color indexed="81"/>
            <rFont val="Segoe UI"/>
            <family val="2"/>
          </rPr>
          <t xml:space="preserve"> Einnahmen-Ausgaben-Rechnung: Gegenüberstellung der Betriebseinnahmen und -ausgaben</t>
        </r>
      </text>
    </comment>
  </commentList>
</comments>
</file>

<file path=xl/sharedStrings.xml><?xml version="1.0" encoding="utf-8"?>
<sst xmlns="http://schemas.openxmlformats.org/spreadsheetml/2006/main" count="2155" uniqueCount="880">
  <si>
    <t>Aktivseite</t>
  </si>
  <si>
    <t>Kassenbestand und Schecks</t>
  </si>
  <si>
    <t>Kapitalanlagen</t>
  </si>
  <si>
    <t>Guthaben bei Kreditinstituten</t>
  </si>
  <si>
    <t>Schuldverschreibungen und andere Geld- und Kapitalmarktpapiere</t>
  </si>
  <si>
    <t>Aktien und andere Anteile mit schwankendem Ertrag</t>
  </si>
  <si>
    <t>Anteile an OGAW und anderen gemeinschaftlichen Kapitalanlagen</t>
  </si>
  <si>
    <t>Darlehensforderungen</t>
  </si>
  <si>
    <t>Grundstücke und Bauten (nicht eigengenutzt)</t>
  </si>
  <si>
    <t>Grundstücke und Bauten (eigengenutzt)</t>
  </si>
  <si>
    <t>Sonstige Kapitalanlagen</t>
  </si>
  <si>
    <t>Forderungen</t>
  </si>
  <si>
    <t>an Mitglieder</t>
  </si>
  <si>
    <t>Prämienforderungen</t>
  </si>
  <si>
    <t>Nachschussforderungen</t>
  </si>
  <si>
    <t>an Versicherungsunternehmen</t>
  </si>
  <si>
    <t>aus Forderungen aus dem Rückversicherungsgeschäft</t>
  </si>
  <si>
    <t>aus indirekter wie direkter Beteiligung</t>
  </si>
  <si>
    <t>aus echter Mitversicherung</t>
  </si>
  <si>
    <t>Sonstige Forderungen</t>
  </si>
  <si>
    <t>Andere Vermögenswerte</t>
  </si>
  <si>
    <t>Betriebs- und Geschäftsausstattung</t>
  </si>
  <si>
    <t>Sonstige Aktiva</t>
  </si>
  <si>
    <t>Rechnungsabgrenzungsposten</t>
  </si>
  <si>
    <t>Gesamtsumme der Aktivseite</t>
  </si>
  <si>
    <t>R0010</t>
  </si>
  <si>
    <t>R0020</t>
  </si>
  <si>
    <t>R0030</t>
  </si>
  <si>
    <t>R0040</t>
  </si>
  <si>
    <t>R0050</t>
  </si>
  <si>
    <t>R0060</t>
  </si>
  <si>
    <t>R0070</t>
  </si>
  <si>
    <t>R0080</t>
  </si>
  <si>
    <t>R0090</t>
  </si>
  <si>
    <t>R0100</t>
  </si>
  <si>
    <t>R0110</t>
  </si>
  <si>
    <t>R0120</t>
  </si>
  <si>
    <t>R0130</t>
  </si>
  <si>
    <t>R0140</t>
  </si>
  <si>
    <t>R0150</t>
  </si>
  <si>
    <t>R0160</t>
  </si>
  <si>
    <t>R0170</t>
  </si>
  <si>
    <t>R0180</t>
  </si>
  <si>
    <t>R0190</t>
  </si>
  <si>
    <t>R0200</t>
  </si>
  <si>
    <t>R0210</t>
  </si>
  <si>
    <t>R0220</t>
  </si>
  <si>
    <t>R0230</t>
  </si>
  <si>
    <t>R0240</t>
  </si>
  <si>
    <t>C0010</t>
  </si>
  <si>
    <t>Passivseite</t>
  </si>
  <si>
    <t>Rücklagen</t>
  </si>
  <si>
    <t>Sicherheitsrücklage</t>
  </si>
  <si>
    <t>Risikorücklage</t>
  </si>
  <si>
    <t>Sonstige Rücklagen</t>
  </si>
  <si>
    <t>Prämienüberträge</t>
  </si>
  <si>
    <t>Anteil der Rückversicherer</t>
  </si>
  <si>
    <t>Eigenbehalt</t>
  </si>
  <si>
    <t>Rückstellung für schwebende (offene) Versicherungsleistungen</t>
  </si>
  <si>
    <t>Rückstellung für Prämienrückerstattung</t>
  </si>
  <si>
    <t>Andere Rückstellungen</t>
  </si>
  <si>
    <t>Vorsorge für Abfertigungen</t>
  </si>
  <si>
    <t>Vorsorge für Pensionen</t>
  </si>
  <si>
    <t>Sonstige Rückstellungen</t>
  </si>
  <si>
    <t>Verbindlichkeiten</t>
  </si>
  <si>
    <t>gegenüber Mitgliedern aus Prämienvorauszahlungen</t>
  </si>
  <si>
    <t>gegenüber Versicherungsunternehmen</t>
  </si>
  <si>
    <t>aus dem Rückversicherungsgeschäft</t>
  </si>
  <si>
    <t>Sonstige Verbindlichkeiten</t>
  </si>
  <si>
    <t>Gesamtsumme der Passivseite</t>
  </si>
  <si>
    <t>R0310</t>
  </si>
  <si>
    <t>R0320</t>
  </si>
  <si>
    <t>R0330</t>
  </si>
  <si>
    <t>R0340</t>
  </si>
  <si>
    <t>R0350</t>
  </si>
  <si>
    <t>R0360</t>
  </si>
  <si>
    <t>R0370</t>
  </si>
  <si>
    <t>R0380</t>
  </si>
  <si>
    <t>R0390</t>
  </si>
  <si>
    <t>R0400</t>
  </si>
  <si>
    <t>R0410</t>
  </si>
  <si>
    <t>R0420</t>
  </si>
  <si>
    <t>R0430</t>
  </si>
  <si>
    <t>R0440</t>
  </si>
  <si>
    <t>R0450</t>
  </si>
  <si>
    <t>R0460</t>
  </si>
  <si>
    <t>R0470</t>
  </si>
  <si>
    <t>R0480</t>
  </si>
  <si>
    <t>R0490</t>
  </si>
  <si>
    <t>R0500</t>
  </si>
  <si>
    <t>R0510</t>
  </si>
  <si>
    <t>R0520</t>
  </si>
  <si>
    <t>R0530</t>
  </si>
  <si>
    <t>R0540</t>
  </si>
  <si>
    <t>R0550</t>
  </si>
  <si>
    <t>R0560</t>
  </si>
  <si>
    <t>R0570</t>
  </si>
  <si>
    <t>Gewinn- und Verlustrechnung</t>
  </si>
  <si>
    <t>Aufwendungen für den Versicherungsbetrieb</t>
  </si>
  <si>
    <t>Sonstige Erträge und Aufwendungen aus Rückversicherungsabgaben</t>
  </si>
  <si>
    <t>Sonstige Erträge aus Rückversicherungsabgaben</t>
  </si>
  <si>
    <t>Sonstige Aufwendungen für Rückversicherungsabgaben</t>
  </si>
  <si>
    <t>Technische sonstige Erträge und Aufwendungen</t>
  </si>
  <si>
    <t>Technische sonstige Erträge</t>
  </si>
  <si>
    <t>Technische sonstige Aufwendungen</t>
  </si>
  <si>
    <t>Finanzerfolg</t>
  </si>
  <si>
    <t>Erträge aus der Finanzgebarung</t>
  </si>
  <si>
    <t>Aufwendungen für die Finanzgebarung</t>
  </si>
  <si>
    <t>Nichttechnische sonstige Erträge und Aufwendungen</t>
  </si>
  <si>
    <t>Nichttechnische sonstige Aufwendungen</t>
  </si>
  <si>
    <t>Nichttechnische sonstige Erträge</t>
  </si>
  <si>
    <t>Jahreserfolg vor Steuern und Rücklagenveränderungen</t>
  </si>
  <si>
    <t>Steuern vom Einkommen und vom Ertrag</t>
  </si>
  <si>
    <t>Zuführung zur Risikorücklage</t>
  </si>
  <si>
    <t>Zuführung zur Sicherheitsrücklage</t>
  </si>
  <si>
    <t>Zuführung zu sonstigen Rücklagen</t>
  </si>
  <si>
    <t>Zuführung zur Rückstellung für Prämienrückerstattung</t>
  </si>
  <si>
    <t>Auflösung der Risikorücklage</t>
  </si>
  <si>
    <t>Auflösung der Sicherheitsrücklage</t>
  </si>
  <si>
    <t>R0250</t>
  </si>
  <si>
    <t>R0260</t>
  </si>
  <si>
    <t>R0270</t>
  </si>
  <si>
    <t>R0280</t>
  </si>
  <si>
    <t>R0290</t>
  </si>
  <si>
    <t>R0300</t>
  </si>
  <si>
    <t>Verwaltungskosten</t>
  </si>
  <si>
    <t>Template</t>
  </si>
  <si>
    <t>Bezeichnung des Kreditinstitutes</t>
  </si>
  <si>
    <t>C0020</t>
  </si>
  <si>
    <t>C0030</t>
  </si>
  <si>
    <t>C0040</t>
  </si>
  <si>
    <t>Liste der Vermögenswerte</t>
  </si>
  <si>
    <t>Emittent</t>
  </si>
  <si>
    <t>Depotbank</t>
  </si>
  <si>
    <t>Kategorie</t>
  </si>
  <si>
    <t>Währung</t>
  </si>
  <si>
    <t>Geeigneter Vermögenswert</t>
  </si>
  <si>
    <t>C0050</t>
  </si>
  <si>
    <t>C0060</t>
  </si>
  <si>
    <t>C0070</t>
  </si>
  <si>
    <t>C0080</t>
  </si>
  <si>
    <t>C0090</t>
  </si>
  <si>
    <t>C0100</t>
  </si>
  <si>
    <t>C0110</t>
  </si>
  <si>
    <t>C0120</t>
  </si>
  <si>
    <t>C0130</t>
  </si>
  <si>
    <t>Ja</t>
  </si>
  <si>
    <t>Nein</t>
  </si>
  <si>
    <t>Datum der Schuldurkunde</t>
  </si>
  <si>
    <t>Art und genaue Bezeichnung der Besicherung</t>
  </si>
  <si>
    <t>Gründungsfonds</t>
  </si>
  <si>
    <t>R0580</t>
  </si>
  <si>
    <t>Details zur Rückstellung für Prämienrückerstattung</t>
  </si>
  <si>
    <t>Rückstellung für Prämienrückerstattung am Ende des Vorjahres</t>
  </si>
  <si>
    <t>Details zu Rücklagen</t>
  </si>
  <si>
    <t>Zuführungen</t>
  </si>
  <si>
    <t>Auflösungen</t>
  </si>
  <si>
    <t>Feuerschaden-
versicherung für
Gebäude und
bewegliche Sachen</t>
  </si>
  <si>
    <t>Landfahrzeuge - Kasko gem. Anlage A Zahl 3 zum VAG</t>
  </si>
  <si>
    <t>Kombinierte
Versicherung</t>
  </si>
  <si>
    <t>Sturmschaden-
versicherung</t>
  </si>
  <si>
    <t>Viehversicherung</t>
  </si>
  <si>
    <t>Erträge und Aufwendungen aus der Finanzgebarung</t>
  </si>
  <si>
    <t>Zuschreibungen und sonstige Erträge</t>
  </si>
  <si>
    <t>bei Guthaben bei Kreditinstituten</t>
  </si>
  <si>
    <t>bei Wertpapieren</t>
  </si>
  <si>
    <t>bei Darlehensforderungen</t>
  </si>
  <si>
    <t>bei Grundstücken und Bauten (nicht eigengenutzt)</t>
  </si>
  <si>
    <t>bei sonstigen Kapitalanlagen</t>
  </si>
  <si>
    <t>Gewinne aus dem Abgang von Kapitalanlagen</t>
  </si>
  <si>
    <t>Aufwendungen aus der Finanzgebarung</t>
  </si>
  <si>
    <t>Abschreibungen und sonstige Aufwendungen</t>
  </si>
  <si>
    <t>Verluste aus dem Abgang von Kapitalanlagen</t>
  </si>
  <si>
    <t>Sonstige Informationen</t>
  </si>
  <si>
    <t>Löhne und Gehälter</t>
  </si>
  <si>
    <t>davon Neuverträge</t>
  </si>
  <si>
    <t>Details zu Versicherungsleistungen je Meldezweig</t>
  </si>
  <si>
    <t>Details zu Prämien je Meldezweig</t>
  </si>
  <si>
    <t>Schäden aus dem Geschäftsjahr</t>
  </si>
  <si>
    <t>Gesamt</t>
  </si>
  <si>
    <t>Rowcode</t>
  </si>
  <si>
    <t>Columncode</t>
  </si>
  <si>
    <t>Wert</t>
  </si>
  <si>
    <t>Entry point matrix</t>
  </si>
  <si>
    <t>Entry point acronym:</t>
  </si>
  <si>
    <t>Entry point code:</t>
  </si>
  <si>
    <t>.01</t>
  </si>
  <si>
    <t>Template code</t>
  </si>
  <si>
    <t>Template title</t>
  </si>
  <si>
    <t>Bilanz</t>
  </si>
  <si>
    <t>Liste der Konten</t>
  </si>
  <si>
    <t>Liste der Darlehen</t>
  </si>
  <si>
    <t>Liste der Immobilien</t>
  </si>
  <si>
    <t>Stichtag</t>
  </si>
  <si>
    <t>JAHR</t>
  </si>
  <si>
    <t>Typ der Meldung</t>
  </si>
  <si>
    <t>Testmeldung</t>
  </si>
  <si>
    <t>Taxonomie</t>
  </si>
  <si>
    <t>Erfolgsrechnung</t>
  </si>
  <si>
    <t>Veränderung durch Prämienabgrenzung</t>
  </si>
  <si>
    <t>Vermögensübersicht</t>
  </si>
  <si>
    <t>Gesamtversicherungssumme</t>
  </si>
  <si>
    <t>Verrechnete Prämien</t>
  </si>
  <si>
    <t>Details zu Schadenfällen je Meldezweig</t>
  </si>
  <si>
    <t>Bezeichnung der Rücklage</t>
  </si>
  <si>
    <t>Tables</t>
  </si>
  <si>
    <t>Geschäftsjahr</t>
  </si>
  <si>
    <t>Nachweisungen</t>
  </si>
  <si>
    <t>eigengenutzt</t>
  </si>
  <si>
    <t>nicht eigengenutzt</t>
  </si>
  <si>
    <t>Code</t>
  </si>
  <si>
    <t>Kurzbezeichnung</t>
  </si>
  <si>
    <t>Beschreibung</t>
  </si>
  <si>
    <t>Schuldverschreibungen eines Mitgliedstaats</t>
  </si>
  <si>
    <t>§ 3(1) Z1 lit a kV-KaVa) Schuldverschreibungen eines OECD-Mitgliedstaats oder einer Gebietskörperschaft eines OECD-Mitgliedstaats sowie Schuldverschreibungen, für deren Rückzahlung und Verzinsung ein OECD-Mitgliedstaat oder eine Gebietskörperschaft eines OECD-Mitgliedstaats haftet</t>
  </si>
  <si>
    <t>Schuldverschreibungen von Unternehmen</t>
  </si>
  <si>
    <t>§ 3(1) Z1 lit b kV-KaV b) Schuldverschreibungen von Unternehmen mit Sitz in einem OECD-Mitgliedstaat sowie Schuldverschreibungen von supranationalen Organisationen, die zum Handel an einem geregelten Markt gemäß § 1 Z 2 des Börsegesetzes 2018 (BörseG 2018), BGBl. I Nr. 107/2017, oder an einem gleichwertigen Markt gemäß § 107 Abs. 5 Z 2 BörseG 2018 in einem OECD-Mitgliedstaat zugelassen sind</t>
  </si>
  <si>
    <t>sonstige Schuldverschreibungen von Unternehmen</t>
  </si>
  <si>
    <t>§ 3(1) Z1 lit c kV-KaV c) sonstige Schuldverschreibungen von Unternehmen mit Sitz in einem OECD-Mitgliedstaat sowie Schuldverschreibungen von supranationalen Organisationen, die binnen angemessener Frist veräußert werden können</t>
  </si>
  <si>
    <t>Aktien und andere Anteile mit schwankendem Ertrag von Unternehmen</t>
  </si>
  <si>
    <t>§ 3(1) Z2 lit a kV-KaV Aktien und andere Anteile mit schwankendem Ertrag von Unternehmen, die an einem geregelten Markt gemäß § 1 Z 2 BörseG 2018 oder an einem gleichwertigen Markt gemäß § 107 Abs. 5 Z 2 BörseG 2018 in einem OECD-Mitgliedstaat notieren</t>
  </si>
  <si>
    <t>Anteile an Kapitalgesellschaften, die sich ausschließlich auf das Vermittlungsgeschäft von Versicherungsverträgen beschränken</t>
  </si>
  <si>
    <t>§ 3(1) Z2 lit b kV-KaV Aktien und andere Anteile mit schwankendem Ertrag an Kapitalgesellschaften mit Sitz in einem OECD-Mitgliedstaat, deren Geschäftstätigkeit sich ausschließlich auf das Vermittlungsgeschäft von Versicherungsverträgen beschränkt</t>
  </si>
  <si>
    <t>Anteils- und verbriefte Genussrechte an Kapitalgesellschaften mit dem Hauptzweck des Erwerbs von Liegenschaften</t>
  </si>
  <si>
    <t>§ 3(1) Z2 lit c kV-KaV c) Anteils- und verbriefte Genussrechte an Kapitalgesellschaften mit Sitz in einem OECD-Mitgliedstaat, deren Hauptzweck der Erwerb von Liegenschaften und in einem öffentlichen Buch eingetragenen liegenschaftsgleichen Rechten, die einen Ertrag abwerfen oder erwarten lassen, die Errichtung von Gebäuden auf diesen Liegenschaften und die Verwaltung dieser</t>
  </si>
  <si>
    <t>Aktienfonds</t>
  </si>
  <si>
    <t>"Aktienfonds" (§ 3(1) Z3 lit a kV-KaV Anteile an Organismen zur gemeinsamen Veranlagung in Wertpapieren (OGAW) gemäß § 2 Abs. 1 des Investmentfondsgesetzes 2011 (InvFG 2011), BGBl. I Nr. 77/2011, in der Fassung des Bundesgesetzes BGBl. I Nr. 150/2017)</t>
  </si>
  <si>
    <t>Rentenfonds</t>
  </si>
  <si>
    <t>"Rentenfonds" (§ 3(1) Z3 lit a kV-KaV Anteile an Organismen zur gemeinsamen Veranlagung in Wertpapieren (OGAW) gemäß § 2 Abs. 1 des Investmentfondsgesetzes 2011 (InvFG 2011), BGBl. I Nr. 77/2011, in der Fassung des Bundesgesetzes BGBl. I Nr. 150/2017)</t>
  </si>
  <si>
    <t>Gemischte Fonds</t>
  </si>
  <si>
    <t>"Gemischte Fonds" (§ 3(1) Z3 lit a kV-KaV Anteile an Organismen zur gemeinsamen Veranlagung in Wertpapieren (OGAW) gemäß § 2 Abs. 1 des Investmentfondsgesetzes 2011 (InvFG 2011), BGBl. I Nr. 77/2011, in der Fassung des Bundesgesetzes BGBl. I Nr. 150/2017)</t>
  </si>
  <si>
    <t>Immobilienfonds</t>
  </si>
  <si>
    <t>"Immobilienfonds" § 3(1) Z3 lit b kV-KaV Anteile an Immobilienfonds gemäß § 1 Abs. 1 des Immobilien-Investmentfondsgesetzes (ImmoInvFG), BGBl. I Nr. 80/2003, in der Fassung des Bundesgesetzes BGBl. I Nr. 107/2017, sowie Anteile an mit diesen vergleichbaren Immobilienfonds, die von einer Kapitalanlagegesellschaft mit Sitz in einem anderen OECD-Mitgliedstaat verwaltet werden und einer öffentlichen Aufsicht unterliegen</t>
  </si>
  <si>
    <t>Höchsthaftungssumme</t>
  </si>
  <si>
    <t>Bilanzwert</t>
  </si>
  <si>
    <t>Nominale, Stücke oder Anteile</t>
  </si>
  <si>
    <t>Abgänge/Zugänge</t>
  </si>
  <si>
    <t>Zeitwert</t>
  </si>
  <si>
    <t>Abschreibungen/Zuschreibungen</t>
  </si>
  <si>
    <t>Darlehensschuldner</t>
  </si>
  <si>
    <t>Darlehenshöhe</t>
  </si>
  <si>
    <t>Fälligkeit</t>
  </si>
  <si>
    <t>Verzinsung in % p.a.</t>
  </si>
  <si>
    <t>Bezeichnung der Liegenschaft</t>
  </si>
  <si>
    <t>Art der Liegenschaft</t>
  </si>
  <si>
    <t>eigengenutzt (in %)</t>
  </si>
  <si>
    <t>Abschreibung</t>
  </si>
  <si>
    <t>Zuschreibung</t>
  </si>
  <si>
    <t>SOLL-Betrag der Sicherheitsrücklage</t>
  </si>
  <si>
    <t>SOLL-Betrag der Risikorücklage</t>
  </si>
  <si>
    <t>Anzahl der Versicherungsverträge</t>
  </si>
  <si>
    <t>Anzahl der Risiken</t>
  </si>
  <si>
    <t>Technischer Erfolg im Eigenbehalt</t>
  </si>
  <si>
    <t>Jahresabschluss - Ansprechperson und Zustelladresse</t>
  </si>
  <si>
    <t>Beilage zum Jahresbericht - Vermittlung von Versicherungsverträgen</t>
  </si>
  <si>
    <t>Sparte</t>
  </si>
  <si>
    <t>Versicherungsunternehmen</t>
  </si>
  <si>
    <t>Datum der Vereinbarung</t>
  </si>
  <si>
    <t>Laufzeit</t>
  </si>
  <si>
    <t>Rückversicherungsunternehmen</t>
  </si>
  <si>
    <t>C0140</t>
  </si>
  <si>
    <t>Beilage zum Jahresbericht - Sonstiges</t>
  </si>
  <si>
    <t>Beilage zum Jahresbericht - Rückversicherung</t>
  </si>
  <si>
    <t>Beilage zum Jahresbericht - indirekte-wie-direkte-Vereinbarung</t>
  </si>
  <si>
    <t>Wahlrecht zwischen "gemildertem" und "strengem Niederstwertprinzip" wurde wahrgenommen</t>
  </si>
  <si>
    <t>Vorstandsmitglieder</t>
  </si>
  <si>
    <t>Funktion</t>
  </si>
  <si>
    <t>Vorsitzender des Vorstands</t>
  </si>
  <si>
    <t>Vorstandsmitglied</t>
  </si>
  <si>
    <t>Name</t>
  </si>
  <si>
    <t>Geburtsdatum</t>
  </si>
  <si>
    <t>Anschrift</t>
  </si>
  <si>
    <t>Telefon</t>
  </si>
  <si>
    <t>Mobiltelefon</t>
  </si>
  <si>
    <t>E-Mail</t>
  </si>
  <si>
    <t>Datum der Bestellung / Wiederbestellung</t>
  </si>
  <si>
    <t>Funktionsperiode (von / bis)</t>
  </si>
  <si>
    <t>hauptberufliche Tätigkeit</t>
  </si>
  <si>
    <t>C0150</t>
  </si>
  <si>
    <t>C0160</t>
  </si>
  <si>
    <t>C0170</t>
  </si>
  <si>
    <t>C0180</t>
  </si>
  <si>
    <t>C0190</t>
  </si>
  <si>
    <t>C0200</t>
  </si>
  <si>
    <t>C0210</t>
  </si>
  <si>
    <t>C0220</t>
  </si>
  <si>
    <t>C0230</t>
  </si>
  <si>
    <t>C0240</t>
  </si>
  <si>
    <t>Art der Gewinnermittlung</t>
  </si>
  <si>
    <t>Ansprechperson - Name</t>
  </si>
  <si>
    <t>Ansprechperson - Strasse/Nr.</t>
  </si>
  <si>
    <t>Ansprechperson - PLZ</t>
  </si>
  <si>
    <t>Ansprechperson - Ort</t>
  </si>
  <si>
    <t>Ansprechperson - Telefon</t>
  </si>
  <si>
    <t>Ansprechperson - Mobiltelefon</t>
  </si>
  <si>
    <t>Ansprechperson - E-Mail</t>
  </si>
  <si>
    <t>schriftliche Vereinbarung</t>
  </si>
  <si>
    <t>Art der Vereinbarung, falls nicht schriftlich</t>
  </si>
  <si>
    <t>Art des Rückversicherungsvertrages</t>
  </si>
  <si>
    <t>Gestaffelte Quotenrückversicherung</t>
  </si>
  <si>
    <t>Summenexzedenten-Rückversicherung</t>
  </si>
  <si>
    <t>Jahresüberschaden-Rückversicherung</t>
  </si>
  <si>
    <t>Schadenexzedenten-Rückversicherung</t>
  </si>
  <si>
    <t>§ 4 Abs. 1 EStG 1988</t>
  </si>
  <si>
    <t>§ 4 Abs. 3 EStG 1988</t>
  </si>
  <si>
    <t>Darlehen gemäß § 76 Abs. 7 VAG 2016</t>
  </si>
  <si>
    <t>Darlehensnehmer</t>
  </si>
  <si>
    <t>Darlehenssumme</t>
  </si>
  <si>
    <t>1. Vertretung (Name)</t>
  </si>
  <si>
    <t>C0250</t>
  </si>
  <si>
    <t>2. Vertretung (Name)</t>
  </si>
  <si>
    <t>C0260</t>
  </si>
  <si>
    <t>Abgegrenzte Prämien</t>
  </si>
  <si>
    <t>Gesamtrechnung</t>
  </si>
  <si>
    <t>Anteil indirekt-wie-direkt</t>
  </si>
  <si>
    <t>Anteil der Mitversicherer</t>
  </si>
  <si>
    <t>Aufwendungen für Schadenbearbeitung</t>
  </si>
  <si>
    <t>Aufwendungen für Schadenverhütung</t>
  </si>
  <si>
    <t>Abgegrenzte Versicherungsleistungen</t>
  </si>
  <si>
    <t>Rückstellung für schwebende (offene) Versicherungsleistungen vom Ende des Vorjahres</t>
  </si>
  <si>
    <t>Schadenzahlungen</t>
  </si>
  <si>
    <t>für Schäden aus den Vorjahren</t>
  </si>
  <si>
    <t>für Schäden aus dem Rechnungsjahr</t>
  </si>
  <si>
    <t>Provisionserträge</t>
  </si>
  <si>
    <t>Anzahl der Mitglieder</t>
  </si>
  <si>
    <t>Anzahl der Beschäftigten</t>
  </si>
  <si>
    <t>Anzahl der nicht erledigten Schadenfälle</t>
  </si>
  <si>
    <t>Schäden aus den Vorjahren</t>
  </si>
  <si>
    <t>Feuerschutzsteuer</t>
  </si>
  <si>
    <t>für Vermittlung von Versicherungsverträgen</t>
  </si>
  <si>
    <t>Bezeichnung des Versicherungsvereins</t>
  </si>
  <si>
    <t>Homepage</t>
  </si>
  <si>
    <t>Übersicht</t>
  </si>
  <si>
    <t>C0270</t>
  </si>
  <si>
    <t>C0280</t>
  </si>
  <si>
    <t>Versicherungstechnische Rückstellungen im Eigenbehalt</t>
  </si>
  <si>
    <t>Aufsichtsratsmitglieder</t>
  </si>
  <si>
    <t>Vorsitzender des Aufsichtsrats</t>
  </si>
  <si>
    <t>Mitglied des Aufsichtsrats, kein Ersatzmitglied</t>
  </si>
  <si>
    <t>Ersatzmitglied des Aufsichtsrats</t>
  </si>
  <si>
    <t>Datum der Wahl / Wiederwahl</t>
  </si>
  <si>
    <t>Aufsichtsratssitzungen</t>
  </si>
  <si>
    <t>Nummer der Sitzung</t>
  </si>
  <si>
    <t>Datum</t>
  </si>
  <si>
    <t>Ort</t>
  </si>
  <si>
    <t>Handlungsbevollmächtigte zur Geschäftsführung</t>
  </si>
  <si>
    <t>Datum der erteilten Vollmacht</t>
  </si>
  <si>
    <t>Art der Vollmachts-Erteilung</t>
  </si>
  <si>
    <t>schriftlich</t>
  </si>
  <si>
    <t>mündlich</t>
  </si>
  <si>
    <t>Jahreserfolg nach Steuern (und vor Rücklagenveränderung)</t>
  </si>
  <si>
    <t>Auflösung von sonstigen Rücklagen</t>
  </si>
  <si>
    <t>Anschaffungskosten</t>
  </si>
  <si>
    <t>KLVV-Nummer</t>
  </si>
  <si>
    <t>Prämienrückerstattung - gutgeschrieben oder ausbezahlt</t>
  </si>
  <si>
    <t>Auflösung der Rückstellung für Prämienrückerstattung</t>
  </si>
  <si>
    <t>KLVVNr</t>
  </si>
  <si>
    <t>Unfall</t>
  </si>
  <si>
    <t>Allgemeine Haftpflicht</t>
  </si>
  <si>
    <t>Krankheit</t>
  </si>
  <si>
    <t>Landfahrzeug-Kasko(ohne Schienenfahrzeuge)</t>
  </si>
  <si>
    <t>Schienenfahrzeug-Kasko</t>
  </si>
  <si>
    <t>Luftfahrzeug-Kasko</t>
  </si>
  <si>
    <t>See-, Binnensee- und Flussschiffahrt-Kasko</t>
  </si>
  <si>
    <t>Transportgüter</t>
  </si>
  <si>
    <t>Feuer und Elementarschäden</t>
  </si>
  <si>
    <t>Sonstige Sachschäden</t>
  </si>
  <si>
    <t>Haftpflicht für Landfahrzeuge mit eigenem Antrieb</t>
  </si>
  <si>
    <t>Luftfahrzeug-Haftpflicht</t>
  </si>
  <si>
    <t>See-, Binnensee- und Flussschiffahrt-Haftpflicht</t>
  </si>
  <si>
    <t>Kredit</t>
  </si>
  <si>
    <t>Kaution</t>
  </si>
  <si>
    <t>Verschiedene finanzielle Verluste</t>
  </si>
  <si>
    <t>Rechtsschutz</t>
  </si>
  <si>
    <t>Beistandsleistungen</t>
  </si>
  <si>
    <t>Leben (soweit nicht unter den Z 20 bis 22 erfasst)</t>
  </si>
  <si>
    <t>Heirats- und Geburtenversicherung</t>
  </si>
  <si>
    <t>Fondsgebundene und indexgebundene Lebensversicherung</t>
  </si>
  <si>
    <t>Tontinengeschäfte</t>
  </si>
  <si>
    <t>Rückversicherung</t>
  </si>
  <si>
    <t>ID-Code des Wertpapiers</t>
  </si>
  <si>
    <t>Kategorie 1</t>
  </si>
  <si>
    <t>Kategorie 2</t>
  </si>
  <si>
    <t>Kategorie 3</t>
  </si>
  <si>
    <t>Kategorie 4</t>
  </si>
  <si>
    <t>Kategorie 5</t>
  </si>
  <si>
    <t>Kategorie 6</t>
  </si>
  <si>
    <t>Kategorie 7</t>
  </si>
  <si>
    <t>Kategorie 8</t>
  </si>
  <si>
    <t>Kategorie 9</t>
  </si>
  <si>
    <t>Kategorie 10</t>
  </si>
  <si>
    <t>Kategorie 11</t>
  </si>
  <si>
    <t>Kategorie 12</t>
  </si>
  <si>
    <t>Kategorie 13</t>
  </si>
  <si>
    <t>Kategorie 14</t>
  </si>
  <si>
    <t>Kategorie 15</t>
  </si>
  <si>
    <t>Prozent der Erhöhung der Anrechnungsgrenzen gem. § 4 Abs. 4 kv-KAV in:</t>
  </si>
  <si>
    <t>KLVV.01.01.01</t>
  </si>
  <si>
    <t>KLVV.01.01.01.01</t>
  </si>
  <si>
    <t>KLVV.01.01.01.02</t>
  </si>
  <si>
    <t>KLVV.01.03.01</t>
  </si>
  <si>
    <t>KLVV.01.03.01.01</t>
  </si>
  <si>
    <t>KLVV.01.03</t>
  </si>
  <si>
    <t>KLVV.01.04.01</t>
  </si>
  <si>
    <t>KLVV.01.04.01.01</t>
  </si>
  <si>
    <t>Bezeichnung des Wertpapiers</t>
  </si>
  <si>
    <t>KLVV.01.04</t>
  </si>
  <si>
    <t>KLVV.01.05.01</t>
  </si>
  <si>
    <t>KLVV.01.05.01.01</t>
  </si>
  <si>
    <t>KLVV.01.05</t>
  </si>
  <si>
    <t>KLVV.01.06.01</t>
  </si>
  <si>
    <t>KLVV.01.06.01.01</t>
  </si>
  <si>
    <t>KLVV.01.06</t>
  </si>
  <si>
    <t>KLVV.01.07.01</t>
  </si>
  <si>
    <t>KLVV.01.07.01.01</t>
  </si>
  <si>
    <t>KLVV.01.08.01</t>
  </si>
  <si>
    <t>KLVV.01.08.01.01</t>
  </si>
  <si>
    <t>KLVV.01.08</t>
  </si>
  <si>
    <t>KLVV.02.01.01</t>
  </si>
  <si>
    <t>KLVV.02.01.01.01</t>
  </si>
  <si>
    <t>KLVV.02.03.01</t>
  </si>
  <si>
    <t>KLVV.02.03.01.01</t>
  </si>
  <si>
    <t>KLVV.02.04.01</t>
  </si>
  <si>
    <t>KLVV.02.04.01.01</t>
  </si>
  <si>
    <t>KLVV.02.05.01</t>
  </si>
  <si>
    <t>KLVV.02.05.01.01</t>
  </si>
  <si>
    <t>KLVV.03.01.01</t>
  </si>
  <si>
    <t>KLVV.03.01.01.01</t>
  </si>
  <si>
    <t>Anzahl der versicherten Tiere</t>
  </si>
  <si>
    <t>Anzahl der Rinder</t>
  </si>
  <si>
    <t>Anzahl der Pferde</t>
  </si>
  <si>
    <t>Anzahl der Schadenfälle</t>
  </si>
  <si>
    <t>KLVV.03.02.01</t>
  </si>
  <si>
    <t>KLVV.03.02.01.01</t>
  </si>
  <si>
    <t>KLVV.04.01.01.01</t>
  </si>
  <si>
    <t>KLVV.04.01.01.02</t>
  </si>
  <si>
    <t>KLVV.04.01.01.03</t>
  </si>
  <si>
    <t>KLVV.04.01.01.04</t>
  </si>
  <si>
    <t>KLVV.04.01.01.05</t>
  </si>
  <si>
    <t>KLVV.04.01.01.06</t>
  </si>
  <si>
    <t>KLVV.04.01.01.07</t>
  </si>
  <si>
    <t>KLVV.04.01.01.08</t>
  </si>
  <si>
    <t>KLVV.04.01.01.09</t>
  </si>
  <si>
    <t>KLVV.04.01.01.10</t>
  </si>
  <si>
    <t>KLVV.04.01.01</t>
  </si>
  <si>
    <t>KLVV.04.01</t>
  </si>
  <si>
    <t>jkt</t>
  </si>
  <si>
    <t>.02</t>
  </si>
  <si>
    <r>
      <t xml:space="preserve">Jährliche Meldung </t>
    </r>
    <r>
      <rPr>
        <b/>
        <sz val="11"/>
        <color theme="1"/>
        <rFont val="Calibri Light"/>
        <family val="2"/>
      </rPr>
      <t>Tier</t>
    </r>
  </si>
  <si>
    <t>KLVV.01.01</t>
  </si>
  <si>
    <t>x</t>
  </si>
  <si>
    <t>KLVV.01.02</t>
  </si>
  <si>
    <t>KLVV.01.02.02</t>
  </si>
  <si>
    <t>KLVV.01.04.02</t>
  </si>
  <si>
    <t>KLVV.01.07</t>
  </si>
  <si>
    <t>KLVV.02.01</t>
  </si>
  <si>
    <t>KLVV.02.02</t>
  </si>
  <si>
    <t>KLVV.02.02.02</t>
  </si>
  <si>
    <t>KLVV.02.03</t>
  </si>
  <si>
    <t>KLVV.02.04</t>
  </si>
  <si>
    <t>KLVV.02.05</t>
  </si>
  <si>
    <t>KLVV.03.01</t>
  </si>
  <si>
    <t>KLVV.03.01.02</t>
  </si>
  <si>
    <t>KLVV.03.02</t>
  </si>
  <si>
    <t>KLVV.04.01.02</t>
  </si>
  <si>
    <t>Label</t>
  </si>
  <si>
    <t>Hierarchie</t>
  </si>
  <si>
    <t>1: KLVV_GE_1</t>
  </si>
  <si>
    <t>1: KLVV_VM_1</t>
  </si>
  <si>
    <t>1: KLVV_RV_1</t>
  </si>
  <si>
    <t>1: KLVV_AR_1</t>
  </si>
  <si>
    <t>1: KLVV_VO_1</t>
  </si>
  <si>
    <t>1: KLVV_JN_1</t>
  </si>
  <si>
    <t>1: KLVV_KA_1</t>
  </si>
  <si>
    <t>1: KLVV_SP_1</t>
  </si>
  <si>
    <t>EUR</t>
  </si>
  <si>
    <t>1: KLVV_WA_1</t>
  </si>
  <si>
    <t>AED</t>
  </si>
  <si>
    <t>AFN</t>
  </si>
  <si>
    <t>ALL</t>
  </si>
  <si>
    <t>AMD</t>
  </si>
  <si>
    <t>ANG</t>
  </si>
  <si>
    <t>AOA</t>
  </si>
  <si>
    <t>ARS</t>
  </si>
  <si>
    <t>AUD</t>
  </si>
  <si>
    <t>AWG</t>
  </si>
  <si>
    <t>AZN</t>
  </si>
  <si>
    <t>BAM</t>
  </si>
  <si>
    <t>BBD</t>
  </si>
  <si>
    <t>BDT</t>
  </si>
  <si>
    <t>BGN</t>
  </si>
  <si>
    <t>BHD</t>
  </si>
  <si>
    <t>BIF</t>
  </si>
  <si>
    <t>BMD</t>
  </si>
  <si>
    <t>BND</t>
  </si>
  <si>
    <t>BOB</t>
  </si>
  <si>
    <t>BOV</t>
  </si>
  <si>
    <t>BRL</t>
  </si>
  <si>
    <t>BSD</t>
  </si>
  <si>
    <t>BTN</t>
  </si>
  <si>
    <t>BWP</t>
  </si>
  <si>
    <t>BYN</t>
  </si>
  <si>
    <t>BYR</t>
  </si>
  <si>
    <t>BZD</t>
  </si>
  <si>
    <t>CAD</t>
  </si>
  <si>
    <t>CDF</t>
  </si>
  <si>
    <t>CHE</t>
  </si>
  <si>
    <t>CHF</t>
  </si>
  <si>
    <t>CHW</t>
  </si>
  <si>
    <t>CLF</t>
  </si>
  <si>
    <t>CLP</t>
  </si>
  <si>
    <t>CNY</t>
  </si>
  <si>
    <t>COP</t>
  </si>
  <si>
    <t>COU</t>
  </si>
  <si>
    <t>CRC</t>
  </si>
  <si>
    <t>CUC</t>
  </si>
  <si>
    <t>CUP</t>
  </si>
  <si>
    <t>CVE</t>
  </si>
  <si>
    <t>CZK</t>
  </si>
  <si>
    <t>DJF</t>
  </si>
  <si>
    <t>DKK</t>
  </si>
  <si>
    <t>DOP</t>
  </si>
  <si>
    <t>DZD</t>
  </si>
  <si>
    <t>EEK</t>
  </si>
  <si>
    <t>EGP</t>
  </si>
  <si>
    <t>ERN</t>
  </si>
  <si>
    <t>ETB</t>
  </si>
  <si>
    <t>FJD</t>
  </si>
  <si>
    <t>FKP</t>
  </si>
  <si>
    <t>GBP</t>
  </si>
  <si>
    <t>GEL</t>
  </si>
  <si>
    <t>GHS</t>
  </si>
  <si>
    <t>GIP</t>
  </si>
  <si>
    <t>GMD</t>
  </si>
  <si>
    <t>GNF</t>
  </si>
  <si>
    <t>GTQ</t>
  </si>
  <si>
    <t>GYD</t>
  </si>
  <si>
    <t>HKD</t>
  </si>
  <si>
    <t>HNL</t>
  </si>
  <si>
    <t>HRK</t>
  </si>
  <si>
    <t>HTG</t>
  </si>
  <si>
    <t>HUF</t>
  </si>
  <si>
    <t>IDR</t>
  </si>
  <si>
    <t>ILS</t>
  </si>
  <si>
    <t>INR</t>
  </si>
  <si>
    <t>IQD</t>
  </si>
  <si>
    <t>IRR</t>
  </si>
  <si>
    <t>ISK</t>
  </si>
  <si>
    <t>JMD</t>
  </si>
  <si>
    <t>JOD</t>
  </si>
  <si>
    <t>JPY</t>
  </si>
  <si>
    <t>KES</t>
  </si>
  <si>
    <t>KGS</t>
  </si>
  <si>
    <t>KHR</t>
  </si>
  <si>
    <t>KMF</t>
  </si>
  <si>
    <t>KPW</t>
  </si>
  <si>
    <t>KRW</t>
  </si>
  <si>
    <t>KWD</t>
  </si>
  <si>
    <t>KYD</t>
  </si>
  <si>
    <t>KZT</t>
  </si>
  <si>
    <t>LAK</t>
  </si>
  <si>
    <t>LBP</t>
  </si>
  <si>
    <t>LKR</t>
  </si>
  <si>
    <t>LRD</t>
  </si>
  <si>
    <t>LSL</t>
  </si>
  <si>
    <t>LTL</t>
  </si>
  <si>
    <t>LVL</t>
  </si>
  <si>
    <t>LYD</t>
  </si>
  <si>
    <t>MAD</t>
  </si>
  <si>
    <t>MDL</t>
  </si>
  <si>
    <t>MGA</t>
  </si>
  <si>
    <t>MKD</t>
  </si>
  <si>
    <t>MMK</t>
  </si>
  <si>
    <t>MNT</t>
  </si>
  <si>
    <t>MOP</t>
  </si>
  <si>
    <t>MRO</t>
  </si>
  <si>
    <t>MRU</t>
  </si>
  <si>
    <t>MUR</t>
  </si>
  <si>
    <t>MVR</t>
  </si>
  <si>
    <t>MWK</t>
  </si>
  <si>
    <t>MXN</t>
  </si>
  <si>
    <t>MXV</t>
  </si>
  <si>
    <t>MYR</t>
  </si>
  <si>
    <t>MZN</t>
  </si>
  <si>
    <t>NAD</t>
  </si>
  <si>
    <t>NGN</t>
  </si>
  <si>
    <t>NIO</t>
  </si>
  <si>
    <t>NOK</t>
  </si>
  <si>
    <t>NPR</t>
  </si>
  <si>
    <t>NZD</t>
  </si>
  <si>
    <t>OMR</t>
  </si>
  <si>
    <t>PAB</t>
  </si>
  <si>
    <t>PEN</t>
  </si>
  <si>
    <t>PGK</t>
  </si>
  <si>
    <t>PHP</t>
  </si>
  <si>
    <t>PKR</t>
  </si>
  <si>
    <t>PLN</t>
  </si>
  <si>
    <t>PYG</t>
  </si>
  <si>
    <t>QAR</t>
  </si>
  <si>
    <t>RON</t>
  </si>
  <si>
    <t>RSD</t>
  </si>
  <si>
    <t>RUB</t>
  </si>
  <si>
    <t>RWF</t>
  </si>
  <si>
    <t>SAR</t>
  </si>
  <si>
    <t>SBD</t>
  </si>
  <si>
    <t>SCR</t>
  </si>
  <si>
    <t>SDG</t>
  </si>
  <si>
    <t>SEK</t>
  </si>
  <si>
    <t>SGD</t>
  </si>
  <si>
    <t>SHP</t>
  </si>
  <si>
    <t>SLL</t>
  </si>
  <si>
    <t>SOS</t>
  </si>
  <si>
    <t>SRD</t>
  </si>
  <si>
    <t>SSP</t>
  </si>
  <si>
    <t>STD</t>
  </si>
  <si>
    <t>STN</t>
  </si>
  <si>
    <t>SVC</t>
  </si>
  <si>
    <t>SYP</t>
  </si>
  <si>
    <t>SZL</t>
  </si>
  <si>
    <t>THB</t>
  </si>
  <si>
    <t>TJS</t>
  </si>
  <si>
    <t>TMT</t>
  </si>
  <si>
    <t>TND</t>
  </si>
  <si>
    <t>TOP</t>
  </si>
  <si>
    <t>TRY</t>
  </si>
  <si>
    <t>TTD</t>
  </si>
  <si>
    <t>TWD</t>
  </si>
  <si>
    <t>TZS</t>
  </si>
  <si>
    <t>UAH</t>
  </si>
  <si>
    <t>UGX</t>
  </si>
  <si>
    <t>USD</t>
  </si>
  <si>
    <t>USN</t>
  </si>
  <si>
    <t>USS</t>
  </si>
  <si>
    <t>UYI</t>
  </si>
  <si>
    <t>UYU</t>
  </si>
  <si>
    <t>UYW</t>
  </si>
  <si>
    <t>UZS</t>
  </si>
  <si>
    <t>VEF</t>
  </si>
  <si>
    <t>VES</t>
  </si>
  <si>
    <t>VND</t>
  </si>
  <si>
    <t>VUV</t>
  </si>
  <si>
    <t>WST</t>
  </si>
  <si>
    <t>XAF</t>
  </si>
  <si>
    <t>XAG</t>
  </si>
  <si>
    <t>XAU</t>
  </si>
  <si>
    <t>XBA</t>
  </si>
  <si>
    <t>XBB</t>
  </si>
  <si>
    <t>XBC</t>
  </si>
  <si>
    <t>XBD</t>
  </si>
  <si>
    <t>XCD</t>
  </si>
  <si>
    <t>XDR</t>
  </si>
  <si>
    <t>XFU</t>
  </si>
  <si>
    <t>XOF</t>
  </si>
  <si>
    <t>XPD</t>
  </si>
  <si>
    <t>XPF</t>
  </si>
  <si>
    <t>XPT</t>
  </si>
  <si>
    <t>XSU</t>
  </si>
  <si>
    <t>XTS</t>
  </si>
  <si>
    <t>XUA</t>
  </si>
  <si>
    <t>YER</t>
  </si>
  <si>
    <t>ZAR</t>
  </si>
  <si>
    <t>ZMK</t>
  </si>
  <si>
    <t>ZMW</t>
  </si>
  <si>
    <t>ZWL</t>
  </si>
  <si>
    <t>Organe</t>
  </si>
  <si>
    <t>Personal</t>
  </si>
  <si>
    <t>Bürokosten</t>
  </si>
  <si>
    <t>Sonstiges</t>
  </si>
  <si>
    <t>Provisionen - Eigengeschäft</t>
  </si>
  <si>
    <t>Anteil der "Land-Kraftfahrzeuge mit eigenem Antrieb"  an der Gesamtversicherungssumme "Sparte Landw. Feuer"</t>
  </si>
  <si>
    <t>630</t>
  </si>
  <si>
    <t>501</t>
  </si>
  <si>
    <t>502</t>
  </si>
  <si>
    <t>503</t>
  </si>
  <si>
    <t>505</t>
  </si>
  <si>
    <t>506</t>
  </si>
  <si>
    <t>507</t>
  </si>
  <si>
    <t>510</t>
  </si>
  <si>
    <t>511</t>
  </si>
  <si>
    <t>512</t>
  </si>
  <si>
    <t>514</t>
  </si>
  <si>
    <t>516</t>
  </si>
  <si>
    <t>518</t>
  </si>
  <si>
    <t>519</t>
  </si>
  <si>
    <t>523</t>
  </si>
  <si>
    <t>524</t>
  </si>
  <si>
    <t>526</t>
  </si>
  <si>
    <t>527</t>
  </si>
  <si>
    <t>528</t>
  </si>
  <si>
    <t>530</t>
  </si>
  <si>
    <t>531</t>
  </si>
  <si>
    <t>532</t>
  </si>
  <si>
    <t>533</t>
  </si>
  <si>
    <t>535</t>
  </si>
  <si>
    <t>536</t>
  </si>
  <si>
    <t>537</t>
  </si>
  <si>
    <t>538</t>
  </si>
  <si>
    <t>542</t>
  </si>
  <si>
    <t>543</t>
  </si>
  <si>
    <t>544</t>
  </si>
  <si>
    <t>Reguläre Meldung</t>
  </si>
  <si>
    <r>
      <t xml:space="preserve">Jährliche Meldung </t>
    </r>
    <r>
      <rPr>
        <b/>
        <sz val="11"/>
        <color theme="1"/>
        <rFont val="Calibri Light"/>
        <family val="2"/>
      </rPr>
      <t>Sach</t>
    </r>
  </si>
  <si>
    <t>jks</t>
  </si>
  <si>
    <t>Feuerschaden-versicherung für Gebäude und bewegliche Sachen</t>
  </si>
  <si>
    <t>Landfahrzeuge-Kasko gem. Anlage A Zahl 3 zum VAG</t>
  </si>
  <si>
    <t>Kombinierte Versicherung</t>
  </si>
  <si>
    <t>Sturmschaden-versicherung</t>
  </si>
  <si>
    <t>Anzahl der erledigten Schadenfälle</t>
  </si>
  <si>
    <t>Veränderung der Rückstellung für schwebende (offene) Versicherungsleistungen</t>
  </si>
  <si>
    <t>Bilanzwert am Beginn des Geschäftsjahres</t>
  </si>
  <si>
    <t>Sonstige Sparte</t>
  </si>
  <si>
    <t>Anteil der iwd-, Mit- und Rückversicherer</t>
  </si>
  <si>
    <t>Tabelle_KLVV01030101[C0010]</t>
  </si>
  <si>
    <t>Tabelle_KLVV01030101[C0020]</t>
  </si>
  <si>
    <t>Tabelle_KLVV01030101[C0030]</t>
  </si>
  <si>
    <t>Tabelle_KLVV01040101[C0010]</t>
  </si>
  <si>
    <t>Tabelle_KLVV01040101[C0020]</t>
  </si>
  <si>
    <t>Tabelle_KLVV01040101[C0030]</t>
  </si>
  <si>
    <t>Tabelle_KLVV01040101[C0040]</t>
  </si>
  <si>
    <t>Tabelle_KLVV01050101[C0010]</t>
  </si>
  <si>
    <t>Tabelle_KLVV01050101[C0030]</t>
  </si>
  <si>
    <t>Tabelle_KLVV01060101[C0010]</t>
  </si>
  <si>
    <t>Tabelle_KLVV01060101[C0020]</t>
  </si>
  <si>
    <t>Tabelle_KLVV01080101[C0010]</t>
  </si>
  <si>
    <t>Tabelle_KLVV04010102[C0030]</t>
  </si>
  <si>
    <t>Tabelle_KLVV04010103[C0090]</t>
  </si>
  <si>
    <t>Tabelle_KLVV04010104[C0120]</t>
  </si>
  <si>
    <t xml:space="preserve">Spalten_Pflichtfelder </t>
  </si>
  <si>
    <t>C0370</t>
  </si>
  <si>
    <t>C0380</t>
  </si>
  <si>
    <t>C0390</t>
  </si>
  <si>
    <t>C0400</t>
  </si>
  <si>
    <t>C0410</t>
  </si>
  <si>
    <t>C0420</t>
  </si>
  <si>
    <t>C0430</t>
  </si>
  <si>
    <t>C0340</t>
  </si>
  <si>
    <t>C0350</t>
  </si>
  <si>
    <t>C0360</t>
  </si>
  <si>
    <t>C0290</t>
  </si>
  <si>
    <t>C0300</t>
  </si>
  <si>
    <t>C0310</t>
  </si>
  <si>
    <t>C0320</t>
  </si>
  <si>
    <t>C0330</t>
  </si>
  <si>
    <t>Tabelle_KLVV04010106[C0150]</t>
  </si>
  <si>
    <t>Tabelle_KLVV04010107[C0180]</t>
  </si>
  <si>
    <t>Tabelle_KLVV04010107[C0200]</t>
  </si>
  <si>
    <t>Tabelle_KLVV04010107[C0230]</t>
  </si>
  <si>
    <t>Tabelle_KLVV04010107[C0250]</t>
  </si>
  <si>
    <t>Tabelle_KLVV04010107[C0260]</t>
  </si>
  <si>
    <t>Tabelle_KLVV04010108[C0300]</t>
  </si>
  <si>
    <t>Tabelle_KLVV04010108[C0310]</t>
  </si>
  <si>
    <t>Tabelle_KLVV04010108[C0330]</t>
  </si>
  <si>
    <t>Tabelle_KLVV04010109[C0360]</t>
  </si>
  <si>
    <t>Tabelle_KLVV04010110[C0370]</t>
  </si>
  <si>
    <t>Tabelle_KLVV04010110[C0380]</t>
  </si>
  <si>
    <t>Tabelle_KLVV04010110[C0410]</t>
  </si>
  <si>
    <t>630 - RVV Rückversicherungsverein auf Gegenseitigkeit der kleinen Versicherungsvereine auf Gegenseitigkeit</t>
  </si>
  <si>
    <t>501 - Gegenseitiger Brandschaden-Versicherungsverein Nockberge</t>
  </si>
  <si>
    <t>502 - Gegenseitiger Brandschaden Versicherungs Verein Aschbach</t>
  </si>
  <si>
    <t>503 - Wechselseitiger Versicherungsverein für Brandschäden in Gerersdorf, NÖ.</t>
  </si>
  <si>
    <t>505 - Versicherungsverein Bad Ischl-Strobl-St.Wolfgang</t>
  </si>
  <si>
    <t>506 - Salzkammergut Versicherung - Wechselseitiger Versicherungsverein a.G.</t>
  </si>
  <si>
    <t>507 - Eberschwanger Versicherungsverein</t>
  </si>
  <si>
    <t>510 - Wechselseitiger Versicherungsverein Bad Goisern</t>
  </si>
  <si>
    <t>511 - Wechselseitiger Versicherungsverein der Gemeinden Gosau, Hallstatt und Obertraun</t>
  </si>
  <si>
    <t>512 - Kremsmünsterer Versicherungsverein auf Gegenseitigkeit</t>
  </si>
  <si>
    <t>514 - Gitzmairische Versicherung, Versicherungsverein auf Gegenseitigkeit</t>
  </si>
  <si>
    <t>516 - Niederkappler-St. Johanner Versicherung Versicherungsverein auf Gegenseitigkeit</t>
  </si>
  <si>
    <t>518 - Wechselseitiger Versicherungsverein Schwand im Innkreis</t>
  </si>
  <si>
    <t>519 - Atzbacher Versicherung Verein auf Gegenseitigkeit</t>
  </si>
  <si>
    <t>523 - Wechselseitiger Versicherungsverein Steinbach an der Steyr</t>
  </si>
  <si>
    <t>524 - Taiskirchner Versicherung, kleiner Versicherungsverein auf Gegenseitigkeit</t>
  </si>
  <si>
    <t>526 - Viechtwanger Versicherung VVaG</t>
  </si>
  <si>
    <t>527 - Wartberger Versicherung Versicherungsverein auf Gegenseitigkeit</t>
  </si>
  <si>
    <t>528 - Wechselseitiger Versicherungsverein Wels</t>
  </si>
  <si>
    <t>530 - Wildshuter Versicherung Versicherungsverein auf Gegenseitigkeit</t>
  </si>
  <si>
    <t>531 - Windischgarstner Versicherung Verein auf Gegenseitigkeit</t>
  </si>
  <si>
    <t>532 - Tennengauer Versicherung auf Gegenseitigkeit</t>
  </si>
  <si>
    <t>533 - Brandschadenversicherungsverein auf Gegenseitigkeit Seekirchen</t>
  </si>
  <si>
    <t>535 - Wechselseitige Brandschaden Versicherung Ausseerland</t>
  </si>
  <si>
    <t>536 - Hohenauer Versicherung auf Gegenseitigkeit</t>
  </si>
  <si>
    <t>537 - St. Mareiner Versicherung - Versicherungsverein auf Gegenseitigkeit</t>
  </si>
  <si>
    <t>538 - Enns- und Paltentaler Versicherungsverein auf Gegenseitigkeit</t>
  </si>
  <si>
    <t>542 - Zillertaler Versicherungsverein auf Gegenseitigkeit</t>
  </si>
  <si>
    <t>543 - Wälder Versicherung Versicherungsverein auf Gegenseitigkeit</t>
  </si>
  <si>
    <t>544 - Walser Versicherung VaG</t>
  </si>
  <si>
    <t>Welche Schritte sind notwendig, um eine Meldung zu erstellen?</t>
  </si>
  <si>
    <t>Link zur Incoming Plattform</t>
  </si>
  <si>
    <t>KLVVNr_KLVVName</t>
  </si>
  <si>
    <t>Melde-Tool für kleine Versicherungsvereine gemäß § 1 Abs. 1 Z 2 kV-RLV</t>
  </si>
  <si>
    <t>Bilanzstichtag</t>
  </si>
  <si>
    <t>31.12.</t>
  </si>
  <si>
    <t>Tabelle_KLVV01040101[C0070]</t>
  </si>
  <si>
    <t>Tabelle_KLVV01040101[C0080]</t>
  </si>
  <si>
    <t>Tabelle_KLVV01040101[C0090]</t>
  </si>
  <si>
    <t>Tabelle_KLVV01040101[C0100]</t>
  </si>
  <si>
    <t>Tabelle_KLVV01040101[C0110]</t>
  </si>
  <si>
    <t>Tabelle_KLVV01040101[C0120]</t>
  </si>
  <si>
    <t>Tabelle_KLVV01050101[C0020]</t>
  </si>
  <si>
    <t>Tabelle_KLVV01050101[C0040]</t>
  </si>
  <si>
    <t>Tabelle_KLVV01050101[C0050]</t>
  </si>
  <si>
    <t>Tabelle_KLVV01050101[C0060]</t>
  </si>
  <si>
    <t>Tabelle_KLVV01050101[C0070]</t>
  </si>
  <si>
    <t>Tabelle_KLVV01060101[C0030]</t>
  </si>
  <si>
    <t>Tabelle_KLVV01060101[C0040]</t>
  </si>
  <si>
    <t>Tabelle_KLVV01060101[C0050]</t>
  </si>
  <si>
    <t>Tabelle_KLVV01060101[C0060]</t>
  </si>
  <si>
    <t>Tabelle_KLVV01080101[C0020]</t>
  </si>
  <si>
    <t>Tabelle_KLVV01080101[C0030]</t>
  </si>
  <si>
    <t>Tabelle_KLVV01080101[C0040]</t>
  </si>
  <si>
    <t>Tabelle_KLVV01080101[C0050]</t>
  </si>
  <si>
    <t>Tabelle_KLVV04010102[C0040]</t>
  </si>
  <si>
    <t>Tabelle_KLVV04010102[C0070]</t>
  </si>
  <si>
    <t>Tabelle_KLVV04010103[C0100]</t>
  </si>
  <si>
    <t>Tabelle_KLVV04010103[C0110]</t>
  </si>
  <si>
    <t>Tabelle_KLVV04010104[C0130]</t>
  </si>
  <si>
    <t>Tabelle_KLVV04010104[C0140]</t>
  </si>
  <si>
    <t>Tabelle_KLVV04010106[C0160]</t>
  </si>
  <si>
    <t>Tabelle_KLVV04010107[C0190]</t>
  </si>
  <si>
    <t>Tabelle_KLVV04010107[C0240]</t>
  </si>
  <si>
    <t>Tabelle_KLVV04010108[C0320]</t>
  </si>
  <si>
    <t>Tabelle_KLVV04010109[C0340]</t>
  </si>
  <si>
    <t>Tabelle_KLVV04010109[C0350]</t>
  </si>
  <si>
    <t>Tabelle_KLVV04010110[C0420]</t>
  </si>
  <si>
    <t>Laufende Nr.</t>
  </si>
  <si>
    <t xml:space="preserve">
</t>
  </si>
  <si>
    <t>Bitte geben Sie hier an, welche fortlaufende Nummer die Meldung erhalten soll:</t>
  </si>
  <si>
    <t>KLVVName</t>
  </si>
  <si>
    <t>zurück zu den Basisinformationen</t>
  </si>
  <si>
    <t>Templates</t>
  </si>
  <si>
    <t>Bitte befüllen!</t>
  </si>
  <si>
    <t>Der Name der Datei wird automatisch generiert!</t>
  </si>
  <si>
    <r>
      <rPr>
        <b/>
        <sz val="11"/>
        <color theme="5"/>
        <rFont val="Calibri Light"/>
        <family val="2"/>
      </rPr>
      <t>2.</t>
    </r>
    <r>
      <rPr>
        <sz val="11"/>
        <color theme="1"/>
        <rFont val="Calibri Light"/>
        <family val="2"/>
      </rPr>
      <t xml:space="preserve"> Aktivieren der Berechnungsoption "Automatisch"</t>
    </r>
  </si>
  <si>
    <r>
      <rPr>
        <b/>
        <sz val="11"/>
        <color theme="5"/>
        <rFont val="Calibri Light"/>
        <family val="2"/>
      </rPr>
      <t xml:space="preserve">3. </t>
    </r>
    <r>
      <rPr>
        <sz val="11"/>
        <color theme="1"/>
        <rFont val="Calibri Light"/>
        <family val="2"/>
      </rPr>
      <t xml:space="preserve">Befüllen aller relevanten Templates (Tabellenblätter beginnen mit </t>
    </r>
    <r>
      <rPr>
        <b/>
        <sz val="11"/>
        <color theme="5"/>
        <rFont val="Calibri Light"/>
        <family val="2"/>
      </rPr>
      <t>KLVV.</t>
    </r>
    <r>
      <rPr>
        <sz val="11"/>
        <color theme="1"/>
        <rFont val="Calibri Light"/>
        <family val="2"/>
      </rPr>
      <t>)</t>
    </r>
  </si>
  <si>
    <r>
      <rPr>
        <b/>
        <sz val="11"/>
        <color theme="5"/>
        <rFont val="Calibri Light"/>
        <family val="2"/>
      </rPr>
      <t>4.</t>
    </r>
    <r>
      <rPr>
        <sz val="11"/>
        <color theme="1"/>
        <rFont val="Calibri Light"/>
        <family val="2"/>
      </rPr>
      <t xml:space="preserve"> Überprüfen, ob ev. Pflichtfelder nicht befüllt wurden.</t>
    </r>
  </si>
  <si>
    <r>
      <rPr>
        <b/>
        <sz val="11"/>
        <color theme="5"/>
        <rFont val="Calibri Light"/>
        <family val="2"/>
      </rPr>
      <t xml:space="preserve">5. </t>
    </r>
    <r>
      <rPr>
        <sz val="11"/>
        <color theme="1"/>
        <rFont val="Calibri Light"/>
        <family val="2"/>
      </rPr>
      <t>XML erstellen</t>
    </r>
  </si>
  <si>
    <t>Farblich hinterlegte Zellen berechnen sich automatisch.</t>
  </si>
  <si>
    <r>
      <rPr>
        <b/>
        <sz val="11"/>
        <color theme="5"/>
        <rFont val="Calibri Light"/>
        <family val="2"/>
      </rPr>
      <t>1.</t>
    </r>
    <r>
      <rPr>
        <sz val="11"/>
        <color theme="1"/>
        <rFont val="Calibri Light"/>
        <family val="2"/>
      </rPr>
      <t xml:space="preserve"> Drücken Sie ggf. auf </t>
    </r>
    <r>
      <rPr>
        <i/>
        <sz val="11"/>
        <color theme="1"/>
        <rFont val="Calibri Light"/>
        <family val="2"/>
      </rPr>
      <t>"Inhalt aktivieren"</t>
    </r>
    <r>
      <rPr>
        <sz val="11"/>
        <color theme="1"/>
        <rFont val="Calibri Light"/>
        <family val="2"/>
      </rPr>
      <t xml:space="preserve">. Erst danach können alle Funktionen des Melde-Tools verwendet werden. </t>
    </r>
  </si>
  <si>
    <t>(Reiter "Formeln"  --&gt; "Berechnungsoptionen" --&gt; "Automatisch")</t>
  </si>
  <si>
    <r>
      <rPr>
        <b/>
        <sz val="11"/>
        <color theme="5"/>
        <rFont val="Calibri Light"/>
        <family val="2"/>
      </rPr>
      <t>6.</t>
    </r>
    <r>
      <rPr>
        <sz val="11"/>
        <color theme="1"/>
        <rFont val="Calibri Light"/>
        <family val="2"/>
      </rPr>
      <t xml:space="preserve"> XML-Datei in Incoming Plattform hochladen.</t>
    </r>
  </si>
  <si>
    <r>
      <rPr>
        <b/>
        <sz val="11"/>
        <color theme="5"/>
        <rFont val="Calibri Light"/>
        <family val="2"/>
      </rPr>
      <t>7.</t>
    </r>
    <r>
      <rPr>
        <sz val="11"/>
        <color theme="1"/>
        <rFont val="Calibri Light"/>
        <family val="2"/>
      </rPr>
      <t xml:space="preserve"> Zur physischen Dokumentation können Sie die Meldung nun als PDF exportieren!</t>
    </r>
  </si>
  <si>
    <t>IBAN</t>
  </si>
  <si>
    <t xml:space="preserve">Sonstige versicherungstechnische Rückstellungen </t>
  </si>
  <si>
    <t>R0451</t>
  </si>
  <si>
    <t>R0452</t>
  </si>
  <si>
    <t>R0453</t>
  </si>
  <si>
    <t>Kapitalanlagen sind gemäß § 149 Abs. 2 zweiter Satz VAG ("Bewertungserleichterung" - Wahlrecht) bewertet worden</t>
  </si>
  <si>
    <t xml:space="preserve">Vorstandsmitglied </t>
  </si>
  <si>
    <t xml:space="preserve">Einzelvorstand </t>
  </si>
  <si>
    <t xml:space="preserve">Vorsitzender des Vorstands </t>
  </si>
  <si>
    <t>C0301</t>
  </si>
  <si>
    <t xml:space="preserve">Geburtsdatum </t>
  </si>
  <si>
    <t>Tabelle_KLVV04010108[C0301]</t>
  </si>
  <si>
    <t>Tabellenblatt</t>
  </si>
  <si>
    <t>Auffälligkeit</t>
  </si>
  <si>
    <t>Hilfstabelle zur Berechnung des maßgeblichen Eigenmittelerfordernisses</t>
  </si>
  <si>
    <t>SOLL-Betrag der Sicherheitsrücklage lt. Satzung gemessen am maßgeblichen Eigenmittelerfordernisses gemäß kv-EEV (in %)</t>
  </si>
  <si>
    <t>Höchsthaftungssumme gemäß § 74 VAG</t>
  </si>
  <si>
    <t>Abgegrenzte Prämien im Eigenbehalt</t>
  </si>
  <si>
    <t>Gesamtversicherungssumme im Eigenbehalt</t>
  </si>
  <si>
    <t>Versicherungssummenindex gemäß §3 kV-EEV</t>
  </si>
  <si>
    <t>Faktorkategorie je nach Gesamtversicherungssumme im Eigenbehalt</t>
  </si>
  <si>
    <t>Eigenmittelintervalle</t>
  </si>
  <si>
    <t>Gesamtversicherungs-summe im Eigenbehalt</t>
  </si>
  <si>
    <t>I</t>
  </si>
  <si>
    <t>&lt;=</t>
  </si>
  <si>
    <t>Stufe 1</t>
  </si>
  <si>
    <t>Stufe 2</t>
  </si>
  <si>
    <t>Stufe 3</t>
  </si>
  <si>
    <t>Stufe 4</t>
  </si>
  <si>
    <t>II</t>
  </si>
  <si>
    <t>&gt;=</t>
  </si>
  <si>
    <t>Versicherungsummeindexerfordernis</t>
  </si>
  <si>
    <t>Prämienindex gemäß §2 kV-EEV</t>
  </si>
  <si>
    <t>Prämienindexerfordernis</t>
  </si>
  <si>
    <r>
      <rPr>
        <b/>
        <sz val="11"/>
        <color theme="1" tint="0.499984740745262"/>
        <rFont val="Calibri Light"/>
        <family val="2"/>
      </rPr>
      <t>Maßgebliches Eigenmittelerfordernis §1 kV-EEV</t>
    </r>
    <r>
      <rPr>
        <sz val="11"/>
        <color theme="1" tint="0.499984740745262"/>
        <rFont val="Calibri Light"/>
        <family val="2"/>
      </rPr>
      <t xml:space="preserve">
(= höherer Wert von Versicherungssummenindex und Prämienindex)</t>
    </r>
  </si>
  <si>
    <t xml:space="preserve">Vorstandsmitglied (Stellvertretung) </t>
  </si>
  <si>
    <t>2.0</t>
  </si>
  <si>
    <t>Einzelvorstand</t>
  </si>
  <si>
    <t>Vorstandsmitglied (Stellvertretung)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</si>
</sst>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_-;\-* #,##0.00\ _€_-;_-* &quot;-&quot;??\ _€_-;_-@_-"/>
    <numFmt numFmtId="165" formatCode="_(* #,##0.00_);_(* \(#,##0.00\);_(* &quot;-&quot;??_);_(@_)"/>
  </numFmts>
  <fonts count="47" x14ac:knownFonts="1">
    <font>
      <sz val="11"/>
      <color theme="1"/>
      <name val="Calibri Light"/>
      <family val="2"/>
    </font>
    <font>
      <sz val="11"/>
      <color theme="1"/>
      <name val="Calibri Light"/>
      <family val="2"/>
    </font>
    <font>
      <i/>
      <sz val="11"/>
      <color rgb="FF7F7F7F"/>
      <name val="Calibri Light"/>
      <family val="2"/>
    </font>
    <font>
      <b/>
      <sz val="11"/>
      <color theme="1"/>
      <name val="Calibri Light"/>
      <family val="2"/>
    </font>
    <font>
      <sz val="9"/>
      <color indexed="81"/>
      <name val="Segoe UI"/>
      <family val="2"/>
    </font>
    <font>
      <b/>
      <sz val="9"/>
      <color indexed="81"/>
      <name val="Segoe UI"/>
      <family val="2"/>
    </font>
    <font>
      <sz val="10"/>
      <color indexed="8"/>
      <name val="Arial"/>
      <family val="2"/>
    </font>
    <font>
      <sz val="11"/>
      <name val="Calibri Light"/>
      <family val="2"/>
    </font>
    <font>
      <sz val="11"/>
      <color theme="1"/>
      <name val="Calibri"/>
      <family val="2"/>
      <charset val="238"/>
      <scheme val="minor"/>
    </font>
    <font>
      <u/>
      <sz val="11"/>
      <color theme="10"/>
      <name val="Arial"/>
      <family val="2"/>
    </font>
    <font>
      <sz val="14"/>
      <color theme="4" tint="-0.499984740745262"/>
      <name val="Calibri Light"/>
      <family val="2"/>
    </font>
    <font>
      <u/>
      <sz val="11"/>
      <color theme="10"/>
      <name val="Calibri Light"/>
      <family val="2"/>
      <scheme val="major"/>
    </font>
    <font>
      <sz val="10"/>
      <name val="Helv"/>
    </font>
    <font>
      <b/>
      <sz val="11"/>
      <color theme="0"/>
      <name val="Calibri Light"/>
      <family val="2"/>
    </font>
    <font>
      <sz val="11"/>
      <color theme="5"/>
      <name val="Calibri Light"/>
      <family val="2"/>
    </font>
    <font>
      <b/>
      <sz val="11"/>
      <name val="Calibri Light"/>
      <family val="2"/>
    </font>
    <font>
      <u/>
      <sz val="10"/>
      <color theme="6"/>
      <name val="Arial"/>
      <family val="2"/>
    </font>
    <font>
      <sz val="11"/>
      <color theme="1"/>
      <name val="Calibri Light"/>
      <family val="2"/>
      <scheme val="major"/>
    </font>
    <font>
      <b/>
      <sz val="11"/>
      <color rgb="FFFF0000"/>
      <name val="Calibri Light"/>
      <family val="2"/>
    </font>
    <font>
      <sz val="11"/>
      <color theme="0" tint="-0.499984740745262"/>
      <name val="Calibri Light"/>
      <family val="2"/>
      <scheme val="major"/>
    </font>
    <font>
      <sz val="11"/>
      <color theme="1"/>
      <name val="Arial"/>
      <family val="2"/>
    </font>
    <font>
      <b/>
      <sz val="11"/>
      <color theme="1"/>
      <name val="Arial"/>
      <family val="2"/>
    </font>
    <font>
      <sz val="11"/>
      <name val="Arial"/>
      <family val="2"/>
    </font>
    <font>
      <b/>
      <sz val="11"/>
      <color rgb="FF000000"/>
      <name val="Calibri Light"/>
      <family val="2"/>
    </font>
    <font>
      <b/>
      <sz val="14"/>
      <color theme="5"/>
      <name val="Calibri Light"/>
      <family val="2"/>
    </font>
    <font>
      <u/>
      <sz val="10"/>
      <color theme="5"/>
      <name val="Arial"/>
      <family val="2"/>
    </font>
    <font>
      <sz val="10"/>
      <color theme="5"/>
      <name val="Arial"/>
      <family val="2"/>
    </font>
    <font>
      <b/>
      <sz val="14"/>
      <color rgb="FFC00000"/>
      <name val="Calibri Light"/>
      <family val="2"/>
    </font>
    <font>
      <u/>
      <sz val="11"/>
      <color rgb="FFE68900"/>
      <name val="Arial"/>
      <family val="2"/>
    </font>
    <font>
      <b/>
      <sz val="18"/>
      <color theme="1"/>
      <name val="Calibri Light"/>
      <family val="2"/>
    </font>
    <font>
      <i/>
      <sz val="11"/>
      <color theme="5" tint="-0.249977111117893"/>
      <name val="Calibri Light"/>
      <family val="2"/>
    </font>
    <font>
      <b/>
      <sz val="11"/>
      <color theme="1" tint="0.249977111117893"/>
      <name val="Calibri Light"/>
      <family val="2"/>
    </font>
    <font>
      <sz val="14"/>
      <color theme="5" tint="-0.249977111117893"/>
      <name val="Calibri Light"/>
      <family val="2"/>
    </font>
    <font>
      <u/>
      <sz val="10"/>
      <color theme="5" tint="-0.249977111117893"/>
      <name val="Arial"/>
      <family val="2"/>
    </font>
    <font>
      <i/>
      <sz val="11"/>
      <color theme="1"/>
      <name val="Calibri Light"/>
      <family val="2"/>
    </font>
    <font>
      <b/>
      <sz val="11"/>
      <color theme="5"/>
      <name val="Calibri Light"/>
      <family val="2"/>
    </font>
    <font>
      <b/>
      <sz val="12"/>
      <color theme="5"/>
      <name val="Calibri Light"/>
      <family val="2"/>
    </font>
    <font>
      <sz val="11"/>
      <color theme="5" tint="-0.249977111117893"/>
      <name val="Calibri Light"/>
      <family val="2"/>
    </font>
    <font>
      <b/>
      <sz val="18"/>
      <color theme="5" tint="-0.249977111117893"/>
      <name val="Calibri Light"/>
      <family val="2"/>
    </font>
    <font>
      <i/>
      <sz val="10"/>
      <color theme="1"/>
      <name val="Calibri Light"/>
      <family val="2"/>
    </font>
    <font>
      <b/>
      <sz val="14"/>
      <color theme="5" tint="-0.249977111117893"/>
      <name val="Calibri Light"/>
      <family val="2"/>
    </font>
    <font>
      <u/>
      <sz val="11"/>
      <color theme="1" tint="0.499984740745262"/>
      <name val="Calibri Light"/>
      <family val="2"/>
      <scheme val="major"/>
    </font>
    <font>
      <b/>
      <sz val="14"/>
      <color theme="1" tint="0.499984740745262"/>
      <name val="Calibri Light"/>
      <family val="2"/>
    </font>
    <font>
      <b/>
      <sz val="11"/>
      <color theme="1" tint="0.499984740745262"/>
      <name val="Calibri Light"/>
      <family val="2"/>
    </font>
    <font>
      <sz val="11"/>
      <color theme="1" tint="0.499984740745262"/>
      <name val="Calibri Light"/>
      <family val="2"/>
    </font>
    <font>
      <i/>
      <sz val="10"/>
      <color theme="1" tint="0.499984740745262"/>
      <name val="Calibri Light"/>
      <family val="2"/>
    </font>
    <font>
      <sz val="8"/>
      <name val="Calibri Light"/>
      <family val="2"/>
    </font>
  </fonts>
  <fills count="9">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59999389629810485"/>
        <bgColor auto="1"/>
      </patternFill>
    </fill>
    <fill>
      <patternFill patternType="solid">
        <fgColor theme="2"/>
        <bgColor indexed="64"/>
      </patternFill>
    </fill>
    <fill>
      <patternFill patternType="solid">
        <fgColor theme="0" tint="-0.34998626667073579"/>
        <bgColor indexed="64"/>
      </patternFill>
    </fill>
    <fill>
      <patternFill patternType="solid">
        <fgColor rgb="FF00B0F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theme="6"/>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top style="thin">
        <color theme="5"/>
      </top>
      <bottom/>
      <diagonal/>
    </border>
    <border>
      <left style="thin">
        <color theme="5"/>
      </left>
      <right/>
      <top/>
      <bottom/>
      <diagonal/>
    </border>
    <border>
      <left style="thin">
        <color theme="5"/>
      </left>
      <right style="thin">
        <color theme="5"/>
      </right>
      <top style="thin">
        <color theme="5"/>
      </top>
      <bottom style="thin">
        <color theme="5"/>
      </bottom>
      <diagonal/>
    </border>
    <border>
      <left style="thin">
        <color indexed="64"/>
      </left>
      <right style="thin">
        <color indexed="64"/>
      </right>
      <top/>
      <bottom/>
      <diagonal/>
    </border>
    <border>
      <left style="thin">
        <color theme="1" tint="0.499984740745262"/>
      </left>
      <right/>
      <top style="thin">
        <color theme="1" tint="0.499984740745262"/>
      </top>
      <bottom style="thin">
        <color theme="1" tint="0.499984740745262"/>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s>
  <cellStyleXfs count="11">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6" fillId="0" borderId="0"/>
    <xf numFmtId="0" fontId="8" fillId="0" borderId="0"/>
    <xf numFmtId="0" fontId="9" fillId="0" borderId="0" applyNumberForma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9" fontId="12" fillId="0" borderId="0" applyFont="0" applyFill="0" applyBorder="0" applyAlignment="0" applyProtection="0"/>
    <xf numFmtId="0" fontId="20" fillId="0" borderId="0"/>
    <xf numFmtId="9" fontId="1" fillId="0" borderId="0" applyFont="0" applyFill="0" applyBorder="0" applyAlignment="0" applyProtection="0"/>
  </cellStyleXfs>
  <cellXfs count="232">
    <xf numFmtId="0" fontId="0" fillId="0" borderId="0" xfId="0"/>
    <xf numFmtId="0" fontId="0" fillId="0" borderId="0" xfId="0" applyAlignment="1">
      <alignment horizontal="left" indent="1"/>
    </xf>
    <xf numFmtId="0" fontId="3" fillId="0" borderId="0" xfId="0" applyFont="1"/>
    <xf numFmtId="0" fontId="0" fillId="0" borderId="1" xfId="0" applyBorder="1"/>
    <xf numFmtId="0" fontId="0" fillId="0" borderId="1" xfId="0"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applyAlignment="1">
      <alignment wrapText="1"/>
    </xf>
    <xf numFmtId="43" fontId="0" fillId="0" borderId="0" xfId="1" applyFont="1" applyAlignment="1">
      <alignment horizontal="center"/>
    </xf>
    <xf numFmtId="43" fontId="0" fillId="0" borderId="1" xfId="1" applyFont="1" applyBorder="1" applyAlignment="1">
      <alignment horizontal="center"/>
    </xf>
    <xf numFmtId="43" fontId="0" fillId="0" borderId="1" xfId="1" applyFont="1" applyBorder="1" applyAlignment="1" applyProtection="1">
      <alignment horizontal="center"/>
    </xf>
    <xf numFmtId="0" fontId="2" fillId="0" borderId="0" xfId="2"/>
    <xf numFmtId="0" fontId="0" fillId="0" borderId="0" xfId="0" applyAlignment="1">
      <alignment horizontal="center" wrapText="1"/>
    </xf>
    <xf numFmtId="0" fontId="7" fillId="0" borderId="0" xfId="0" applyFont="1"/>
    <xf numFmtId="0" fontId="3" fillId="0" borderId="0" xfId="0" applyFont="1" applyAlignment="1">
      <alignment wrapText="1"/>
    </xf>
    <xf numFmtId="43" fontId="0" fillId="0" borderId="0" xfId="1" applyFont="1" applyFill="1" applyBorder="1" applyAlignment="1">
      <alignment horizontal="center"/>
    </xf>
    <xf numFmtId="0" fontId="2" fillId="0" borderId="0" xfId="2" applyAlignment="1">
      <alignment wrapText="1"/>
    </xf>
    <xf numFmtId="0" fontId="0" fillId="0" borderId="0" xfId="0" applyAlignment="1">
      <alignment horizontal="left" wrapText="1" indent="1"/>
    </xf>
    <xf numFmtId="43" fontId="0" fillId="0" borderId="0" xfId="1" applyFont="1"/>
    <xf numFmtId="0" fontId="3" fillId="0" borderId="0" xfId="0" applyFont="1" applyAlignment="1">
      <alignment horizontal="center"/>
    </xf>
    <xf numFmtId="43" fontId="3" fillId="0" borderId="0" xfId="1" applyFont="1" applyAlignment="1">
      <alignment horizontal="center"/>
    </xf>
    <xf numFmtId="0" fontId="0" fillId="0" borderId="0" xfId="4" applyFont="1" applyAlignment="1">
      <alignment horizontal="right"/>
    </xf>
    <xf numFmtId="0" fontId="0" fillId="0" borderId="0" xfId="4" applyFont="1"/>
    <xf numFmtId="0" fontId="0" fillId="0" borderId="0" xfId="4" applyFont="1" applyAlignment="1">
      <alignment horizontal="center"/>
    </xf>
    <xf numFmtId="0" fontId="0" fillId="0" borderId="0" xfId="4" applyFont="1" applyAlignment="1">
      <alignment wrapText="1"/>
    </xf>
    <xf numFmtId="0" fontId="0" fillId="0" borderId="3" xfId="4" applyFont="1" applyBorder="1" applyAlignment="1">
      <alignment horizontal="center"/>
    </xf>
    <xf numFmtId="0" fontId="0" fillId="0" borderId="5" xfId="4" applyFont="1" applyBorder="1" applyAlignment="1">
      <alignment horizontal="center"/>
    </xf>
    <xf numFmtId="0" fontId="0" fillId="0" borderId="6" xfId="4" applyFont="1" applyBorder="1" applyAlignment="1">
      <alignment horizontal="center"/>
    </xf>
    <xf numFmtId="0" fontId="7" fillId="0" borderId="0" xfId="4" applyFont="1" applyAlignment="1">
      <alignment horizontal="center"/>
    </xf>
    <xf numFmtId="0" fontId="10" fillId="3" borderId="0" xfId="0" applyFont="1" applyFill="1"/>
    <xf numFmtId="49" fontId="0" fillId="0" borderId="0" xfId="0" applyNumberFormat="1"/>
    <xf numFmtId="49" fontId="0" fillId="0" borderId="0" xfId="0" applyNumberFormat="1" applyAlignment="1">
      <alignment horizontal="center"/>
    </xf>
    <xf numFmtId="43" fontId="0" fillId="0" borderId="0" xfId="1" applyFont="1" applyBorder="1" applyAlignment="1">
      <alignment horizontal="center"/>
    </xf>
    <xf numFmtId="49" fontId="3" fillId="0" borderId="0" xfId="0" applyNumberFormat="1" applyFont="1"/>
    <xf numFmtId="43" fontId="0" fillId="0" borderId="1" xfId="1" applyFont="1" applyBorder="1" applyAlignment="1" applyProtection="1">
      <alignment horizontal="center"/>
      <protection locked="0"/>
    </xf>
    <xf numFmtId="0" fontId="14" fillId="0" borderId="0" xfId="0" applyFont="1"/>
    <xf numFmtId="0" fontId="14" fillId="3" borderId="0" xfId="0" applyFont="1" applyFill="1"/>
    <xf numFmtId="49" fontId="0" fillId="3" borderId="7" xfId="0" applyNumberFormat="1" applyFill="1" applyBorder="1" applyAlignment="1">
      <alignment horizontal="center"/>
    </xf>
    <xf numFmtId="49" fontId="0" fillId="3" borderId="0" xfId="0" applyNumberFormat="1" applyFill="1" applyAlignment="1">
      <alignment horizontal="center"/>
    </xf>
    <xf numFmtId="0" fontId="2" fillId="0" borderId="0" xfId="2" applyAlignment="1">
      <alignment horizontal="center"/>
    </xf>
    <xf numFmtId="43" fontId="0" fillId="4" borderId="1" xfId="0" applyNumberFormat="1" applyFill="1" applyBorder="1" applyAlignment="1">
      <alignment horizontal="center"/>
    </xf>
    <xf numFmtId="43" fontId="0" fillId="4" borderId="1" xfId="1" applyFont="1" applyFill="1" applyBorder="1" applyAlignment="1">
      <alignment horizontal="center"/>
    </xf>
    <xf numFmtId="43" fontId="0" fillId="0" borderId="8" xfId="1" applyFont="1" applyBorder="1" applyAlignment="1">
      <alignment horizontal="center"/>
    </xf>
    <xf numFmtId="43" fontId="0" fillId="4" borderId="1" xfId="1" applyFont="1" applyFill="1" applyBorder="1" applyAlignment="1" applyProtection="1">
      <alignment horizontal="center"/>
    </xf>
    <xf numFmtId="0" fontId="2" fillId="0" borderId="0" xfId="2" applyAlignment="1"/>
    <xf numFmtId="43" fontId="0" fillId="0" borderId="0" xfId="1" applyFont="1" applyFill="1" applyBorder="1" applyAlignment="1" applyProtection="1">
      <alignment horizontal="center"/>
      <protection locked="0"/>
    </xf>
    <xf numFmtId="14" fontId="0" fillId="0" borderId="0" xfId="0" applyNumberFormat="1"/>
    <xf numFmtId="43" fontId="0" fillId="0" borderId="0" xfId="1" applyFont="1" applyFill="1" applyBorder="1" applyAlignment="1" applyProtection="1">
      <alignment horizontal="left"/>
      <protection locked="0"/>
    </xf>
    <xf numFmtId="14" fontId="0" fillId="0" borderId="0" xfId="0" applyNumberFormat="1" applyAlignment="1">
      <alignment horizontal="left"/>
    </xf>
    <xf numFmtId="0" fontId="9" fillId="0" borderId="0" xfId="5"/>
    <xf numFmtId="14" fontId="0" fillId="0" borderId="0" xfId="0" applyNumberFormat="1" applyAlignment="1">
      <alignment horizontal="center"/>
    </xf>
    <xf numFmtId="0" fontId="0" fillId="0" borderId="1" xfId="0" applyBorder="1" applyAlignment="1">
      <alignment horizontal="center" vertical="center"/>
    </xf>
    <xf numFmtId="0" fontId="7" fillId="0" borderId="0" xfId="0" applyFont="1" applyAlignment="1">
      <alignment wrapText="1"/>
    </xf>
    <xf numFmtId="0" fontId="7" fillId="0" borderId="0" xfId="0" applyFont="1" applyAlignment="1">
      <alignment horizontal="left" wrapText="1" indent="1"/>
    </xf>
    <xf numFmtId="0" fontId="16" fillId="0" borderId="0" xfId="5" applyFont="1" applyAlignment="1"/>
    <xf numFmtId="43" fontId="2" fillId="0" borderId="0" xfId="2" applyNumberFormat="1" applyAlignment="1">
      <alignment horizontal="center"/>
    </xf>
    <xf numFmtId="0" fontId="2" fillId="0" borderId="0" xfId="2" applyFill="1" applyBorder="1" applyAlignment="1">
      <alignment horizontal="center"/>
    </xf>
    <xf numFmtId="0" fontId="2" fillId="0" borderId="0" xfId="2" applyBorder="1" applyAlignment="1">
      <alignment horizontal="center" wrapText="1"/>
    </xf>
    <xf numFmtId="14" fontId="0" fillId="0" borderId="0" xfId="1" applyNumberFormat="1" applyFont="1" applyFill="1" applyBorder="1" applyAlignment="1" applyProtection="1">
      <alignment horizontal="center"/>
      <protection locked="0"/>
    </xf>
    <xf numFmtId="43" fontId="0" fillId="4" borderId="1" xfId="1" applyFont="1" applyFill="1" applyBorder="1"/>
    <xf numFmtId="43" fontId="7" fillId="4" borderId="1" xfId="1" applyFont="1" applyFill="1" applyBorder="1" applyAlignment="1" applyProtection="1">
      <alignment horizontal="center"/>
    </xf>
    <xf numFmtId="43" fontId="7" fillId="4" borderId="1" xfId="1" applyFont="1" applyFill="1" applyBorder="1" applyAlignment="1">
      <alignment horizontal="center"/>
    </xf>
    <xf numFmtId="49" fontId="17" fillId="0" borderId="1" xfId="1" applyNumberFormat="1" applyFont="1" applyFill="1" applyBorder="1" applyAlignment="1" applyProtection="1">
      <alignment horizontal="center"/>
      <protection locked="0"/>
    </xf>
    <xf numFmtId="49" fontId="11" fillId="0" borderId="1" xfId="5" applyNumberFormat="1" applyFont="1" applyFill="1" applyBorder="1" applyAlignment="1" applyProtection="1">
      <alignment horizontal="center"/>
      <protection locked="0"/>
    </xf>
    <xf numFmtId="43" fontId="0" fillId="0" borderId="1" xfId="1" applyFont="1" applyFill="1" applyBorder="1" applyAlignment="1" applyProtection="1">
      <alignment horizontal="center" vertical="center"/>
      <protection locked="0"/>
    </xf>
    <xf numFmtId="43" fontId="0" fillId="0" borderId="0" xfId="1" applyFont="1" applyAlignment="1">
      <alignment horizontal="left"/>
    </xf>
    <xf numFmtId="164" fontId="2" fillId="0" borderId="0" xfId="2" applyNumberFormat="1"/>
    <xf numFmtId="164" fontId="0" fillId="0" borderId="0" xfId="0" applyNumberFormat="1"/>
    <xf numFmtId="0" fontId="0" fillId="0" borderId="1" xfId="0" applyBorder="1" applyAlignment="1">
      <alignment horizontal="left" indent="1"/>
    </xf>
    <xf numFmtId="0" fontId="0" fillId="0" borderId="1" xfId="0" applyBorder="1" applyAlignment="1">
      <alignment horizontal="left"/>
    </xf>
    <xf numFmtId="0" fontId="18" fillId="0" borderId="0" xfId="0" applyFont="1"/>
    <xf numFmtId="0" fontId="0" fillId="0" borderId="0" xfId="0" applyAlignment="1">
      <alignment horizontal="center" vertical="center" wrapText="1"/>
    </xf>
    <xf numFmtId="0" fontId="7" fillId="0" borderId="0" xfId="0" applyFont="1" applyAlignment="1">
      <alignment horizontal="center" vertical="center" wrapText="1"/>
    </xf>
    <xf numFmtId="0" fontId="7" fillId="0" borderId="0" xfId="2" applyFont="1" applyAlignment="1">
      <alignment horizontal="center" vertical="center" wrapText="1"/>
    </xf>
    <xf numFmtId="0" fontId="7" fillId="0" borderId="0" xfId="2" applyFont="1"/>
    <xf numFmtId="0" fontId="7" fillId="0" borderId="0" xfId="0" applyFont="1" applyAlignment="1">
      <alignment horizontal="center"/>
    </xf>
    <xf numFmtId="0" fontId="18" fillId="0" borderId="0" xfId="0" applyFont="1" applyAlignment="1">
      <alignment wrapText="1"/>
    </xf>
    <xf numFmtId="0" fontId="0" fillId="0" borderId="0" xfId="0" applyAlignment="1">
      <alignment horizontal="center" vertical="center"/>
    </xf>
    <xf numFmtId="0" fontId="0" fillId="0" borderId="1" xfId="0" applyBorder="1" applyAlignment="1">
      <alignment horizontal="left" wrapText="1" indent="1"/>
    </xf>
    <xf numFmtId="43" fontId="0" fillId="0" borderId="1" xfId="1" applyFont="1" applyBorder="1" applyAlignment="1">
      <alignment horizontal="center" wrapText="1"/>
    </xf>
    <xf numFmtId="43" fontId="0" fillId="0" borderId="1" xfId="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wrapText="1"/>
    </xf>
    <xf numFmtId="0" fontId="0" fillId="0" borderId="1" xfId="0" applyBorder="1" applyAlignment="1">
      <alignment horizontal="left" wrapText="1" indent="2"/>
    </xf>
    <xf numFmtId="0" fontId="7" fillId="0" borderId="1" xfId="0" applyFont="1" applyBorder="1" applyAlignment="1">
      <alignment wrapText="1"/>
    </xf>
    <xf numFmtId="0" fontId="7" fillId="0" borderId="1" xfId="0" applyFont="1" applyBorder="1" applyAlignment="1">
      <alignment horizontal="left" wrapText="1" indent="1"/>
    </xf>
    <xf numFmtId="0" fontId="7" fillId="0" borderId="1" xfId="0" applyFont="1" applyBorder="1" applyAlignment="1">
      <alignment horizontal="left" wrapText="1" indent="2"/>
    </xf>
    <xf numFmtId="0" fontId="7" fillId="0" borderId="1" xfId="0" applyFont="1" applyBorder="1" applyAlignment="1">
      <alignment horizontal="left" wrapText="1" indent="3"/>
    </xf>
    <xf numFmtId="2" fontId="0" fillId="0" borderId="2" xfId="1" applyNumberFormat="1" applyFont="1" applyFill="1" applyBorder="1" applyAlignment="1">
      <alignment horizontal="center" vertical="center"/>
    </xf>
    <xf numFmtId="0" fontId="0" fillId="0" borderId="2" xfId="0" applyBorder="1"/>
    <xf numFmtId="0" fontId="0" fillId="0" borderId="3" xfId="4" applyFont="1" applyBorder="1" applyAlignment="1">
      <alignment horizontal="center" vertical="center" wrapText="1"/>
    </xf>
    <xf numFmtId="0" fontId="0" fillId="0" borderId="4" xfId="4" applyFont="1" applyBorder="1" applyAlignment="1">
      <alignment horizontal="center" vertical="center" wrapText="1"/>
    </xf>
    <xf numFmtId="0" fontId="0" fillId="2" borderId="3" xfId="4" applyFont="1" applyFill="1" applyBorder="1" applyAlignment="1">
      <alignment horizontal="center" vertical="center" wrapText="1"/>
    </xf>
    <xf numFmtId="0" fontId="0" fillId="2" borderId="10" xfId="4" applyFont="1" applyFill="1" applyBorder="1" applyAlignment="1">
      <alignment horizontal="center" vertical="center" wrapText="1"/>
    </xf>
    <xf numFmtId="0" fontId="0" fillId="0" borderId="11" xfId="4" applyFont="1" applyBorder="1"/>
    <xf numFmtId="0" fontId="7" fillId="0" borderId="0" xfId="4" applyFont="1"/>
    <xf numFmtId="0" fontId="0" fillId="0" borderId="12" xfId="0" applyBorder="1"/>
    <xf numFmtId="0" fontId="19" fillId="6" borderId="3" xfId="5" applyFont="1" applyFill="1" applyBorder="1" applyAlignment="1">
      <alignment horizontal="center" vertical="center"/>
    </xf>
    <xf numFmtId="0" fontId="19" fillId="6" borderId="5" xfId="5" applyFont="1" applyFill="1" applyBorder="1" applyAlignment="1">
      <alignment horizontal="center" vertical="center"/>
    </xf>
    <xf numFmtId="0" fontId="19" fillId="6" borderId="5" xfId="0" applyFont="1" applyFill="1" applyBorder="1" applyAlignment="1">
      <alignment horizontal="center"/>
    </xf>
    <xf numFmtId="0" fontId="19" fillId="6" borderId="6" xfId="0" applyFont="1" applyFill="1" applyBorder="1" applyAlignment="1">
      <alignment horizontal="center"/>
    </xf>
    <xf numFmtId="0" fontId="21" fillId="0" borderId="0" xfId="9" applyFont="1"/>
    <xf numFmtId="49" fontId="21" fillId="0" borderId="0" xfId="9" applyNumberFormat="1" applyFont="1"/>
    <xf numFmtId="0" fontId="20" fillId="0" borderId="0" xfId="9"/>
    <xf numFmtId="49" fontId="20" fillId="0" borderId="0" xfId="9" applyNumberFormat="1"/>
    <xf numFmtId="0" fontId="20" fillId="0" borderId="0" xfId="9" applyAlignment="1">
      <alignment horizontal="left" indent="1"/>
    </xf>
    <xf numFmtId="49" fontId="20" fillId="0" borderId="0" xfId="9" applyNumberFormat="1" applyAlignment="1">
      <alignment horizontal="left" indent="1"/>
    </xf>
    <xf numFmtId="0" fontId="20" fillId="0" borderId="0" xfId="9" applyAlignment="1">
      <alignment horizontal="left"/>
    </xf>
    <xf numFmtId="0" fontId="21" fillId="0" borderId="0" xfId="9" applyFont="1" applyAlignment="1">
      <alignment horizontal="left"/>
    </xf>
    <xf numFmtId="0" fontId="22" fillId="0" borderId="0" xfId="9" applyFont="1"/>
    <xf numFmtId="0" fontId="22" fillId="0" borderId="0" xfId="9" applyFont="1" applyAlignment="1">
      <alignment horizontal="left"/>
    </xf>
    <xf numFmtId="0" fontId="22" fillId="0" borderId="0" xfId="9" applyFont="1" applyAlignment="1">
      <alignment horizontal="left" indent="1"/>
    </xf>
    <xf numFmtId="49" fontId="22" fillId="0" borderId="0" xfId="9" applyNumberFormat="1" applyFont="1" applyAlignment="1">
      <alignment horizontal="left"/>
    </xf>
    <xf numFmtId="0" fontId="0" fillId="0" borderId="0" xfId="0" applyAlignment="1">
      <alignment horizontal="left" indent="2"/>
    </xf>
    <xf numFmtId="0" fontId="24" fillId="3" borderId="0" xfId="0" applyFont="1" applyFill="1"/>
    <xf numFmtId="49" fontId="0" fillId="0" borderId="0" xfId="1" applyNumberFormat="1" applyFont="1"/>
    <xf numFmtId="49" fontId="0" fillId="0" borderId="0" xfId="0" applyNumberFormat="1" applyAlignment="1">
      <alignment horizontal="left"/>
    </xf>
    <xf numFmtId="49" fontId="0" fillId="0" borderId="0" xfId="1" applyNumberFormat="1" applyFont="1" applyFill="1" applyBorder="1" applyAlignment="1">
      <alignment horizontal="left"/>
    </xf>
    <xf numFmtId="49" fontId="0" fillId="0" borderId="0" xfId="1" applyNumberFormat="1" applyFont="1" applyFill="1" applyBorder="1" applyAlignment="1" applyProtection="1">
      <alignment horizontal="left"/>
      <protection locked="0"/>
    </xf>
    <xf numFmtId="14" fontId="0" fillId="0" borderId="0" xfId="1" applyNumberFormat="1" applyFont="1" applyAlignment="1">
      <alignment horizontal="center"/>
    </xf>
    <xf numFmtId="49" fontId="9" fillId="0" borderId="0" xfId="5" applyNumberFormat="1"/>
    <xf numFmtId="49" fontId="0" fillId="0" borderId="0" xfId="0" applyNumberFormat="1" applyAlignment="1">
      <alignment wrapText="1"/>
    </xf>
    <xf numFmtId="49" fontId="0" fillId="0" borderId="0" xfId="1" applyNumberFormat="1" applyFont="1" applyFill="1" applyBorder="1" applyAlignment="1" applyProtection="1">
      <alignment horizontal="center"/>
      <protection locked="0"/>
    </xf>
    <xf numFmtId="49" fontId="9" fillId="0" borderId="0" xfId="5" applyNumberFormat="1" applyAlignment="1">
      <alignment horizontal="center"/>
    </xf>
    <xf numFmtId="0" fontId="7" fillId="0" borderId="1" xfId="0" applyFont="1" applyBorder="1" applyAlignment="1">
      <alignment horizontal="left" wrapText="1" indent="4"/>
    </xf>
    <xf numFmtId="0" fontId="27" fillId="0" borderId="0" xfId="0" applyFont="1"/>
    <xf numFmtId="43" fontId="28" fillId="0" borderId="0" xfId="5" applyNumberFormat="1" applyFont="1" applyAlignment="1">
      <alignment horizontal="center"/>
    </xf>
    <xf numFmtId="0" fontId="29" fillId="0" borderId="0" xfId="0" applyFont="1"/>
    <xf numFmtId="0" fontId="30" fillId="0" borderId="1" xfId="0" applyFont="1" applyBorder="1" applyAlignment="1">
      <alignment horizontal="left"/>
    </xf>
    <xf numFmtId="0" fontId="31" fillId="0" borderId="1" xfId="0" applyFont="1" applyBorder="1" applyAlignment="1">
      <alignment horizontal="left" wrapText="1"/>
    </xf>
    <xf numFmtId="0" fontId="31" fillId="0" borderId="1" xfId="0" applyFont="1" applyBorder="1"/>
    <xf numFmtId="0" fontId="32" fillId="0" borderId="0" xfId="0" applyFont="1"/>
    <xf numFmtId="0" fontId="30" fillId="0" borderId="1" xfId="0" applyFont="1" applyBorder="1" applyAlignment="1" applyProtection="1">
      <alignment horizontal="left"/>
      <protection locked="0"/>
    </xf>
    <xf numFmtId="43" fontId="0" fillId="5" borderId="1" xfId="1" applyFont="1" applyFill="1" applyBorder="1" applyAlignment="1" applyProtection="1">
      <alignment horizontal="center"/>
    </xf>
    <xf numFmtId="43" fontId="0" fillId="0" borderId="0" xfId="1" applyFont="1" applyAlignment="1" applyProtection="1">
      <alignment horizontal="center"/>
    </xf>
    <xf numFmtId="0" fontId="2" fillId="0" borderId="0" xfId="2" applyProtection="1"/>
    <xf numFmtId="0" fontId="15" fillId="0" borderId="0" xfId="0" applyFont="1"/>
    <xf numFmtId="0" fontId="7" fillId="0" borderId="1" xfId="0" applyFont="1" applyBorder="1"/>
    <xf numFmtId="0" fontId="0" fillId="0" borderId="1" xfId="0" applyBorder="1" applyAlignment="1">
      <alignment horizontal="left" indent="2"/>
    </xf>
    <xf numFmtId="43" fontId="0" fillId="0" borderId="0" xfId="0" applyNumberFormat="1"/>
    <xf numFmtId="4" fontId="0" fillId="0" borderId="0" xfId="0" applyNumberFormat="1"/>
    <xf numFmtId="0" fontId="18" fillId="0" borderId="0" xfId="0" applyFont="1" applyAlignment="1">
      <alignment horizontal="left"/>
    </xf>
    <xf numFmtId="0" fontId="3" fillId="0" borderId="0" xfId="0" applyFont="1" applyAlignment="1">
      <alignment horizontal="left"/>
    </xf>
    <xf numFmtId="0" fontId="2" fillId="0" borderId="0" xfId="2" applyAlignment="1" applyProtection="1">
      <alignment horizontal="left"/>
    </xf>
    <xf numFmtId="0" fontId="13" fillId="0" borderId="0" xfId="0" applyFont="1" applyAlignment="1">
      <alignment horizontal="center"/>
    </xf>
    <xf numFmtId="0" fontId="13" fillId="0" borderId="0" xfId="0" applyFont="1" applyAlignment="1">
      <alignment horizontal="center" wrapText="1"/>
    </xf>
    <xf numFmtId="14" fontId="0" fillId="0" borderId="0" xfId="0" applyNumberFormat="1" applyAlignment="1">
      <alignment horizontal="center" vertical="center" wrapText="1"/>
    </xf>
    <xf numFmtId="43" fontId="0" fillId="0" borderId="1" xfId="1" applyFont="1" applyBorder="1" applyProtection="1">
      <protection locked="0"/>
    </xf>
    <xf numFmtId="0" fontId="15" fillId="0" borderId="1" xfId="0" applyFont="1" applyBorder="1" applyAlignment="1">
      <alignment horizontal="left" wrapText="1" indent="1"/>
    </xf>
    <xf numFmtId="0" fontId="15" fillId="0" borderId="1" xfId="0" applyFont="1" applyBorder="1" applyAlignment="1">
      <alignment wrapText="1"/>
    </xf>
    <xf numFmtId="43" fontId="7" fillId="0" borderId="1" xfId="1" applyFont="1" applyFill="1" applyBorder="1" applyAlignment="1" applyProtection="1">
      <alignment horizontal="center"/>
      <protection locked="0"/>
    </xf>
    <xf numFmtId="0" fontId="0" fillId="0" borderId="1" xfId="0" applyBorder="1" applyProtection="1">
      <protection locked="0"/>
    </xf>
    <xf numFmtId="43" fontId="0" fillId="0" borderId="1" xfId="1" applyFont="1" applyFill="1" applyBorder="1" applyAlignment="1" applyProtection="1">
      <alignment horizontal="center"/>
      <protection locked="0"/>
    </xf>
    <xf numFmtId="43" fontId="1" fillId="0" borderId="1" xfId="1" applyFill="1" applyBorder="1" applyAlignment="1" applyProtection="1">
      <alignment horizontal="center"/>
      <protection locked="0"/>
    </xf>
    <xf numFmtId="0" fontId="33" fillId="0" borderId="0" xfId="5" applyFont="1" applyProtection="1">
      <protection locked="0"/>
    </xf>
    <xf numFmtId="0" fontId="0" fillId="0" borderId="14" xfId="0" applyBorder="1"/>
    <xf numFmtId="0" fontId="35" fillId="0" borderId="15" xfId="0" applyFont="1" applyBorder="1" applyProtection="1">
      <protection locked="0"/>
    </xf>
    <xf numFmtId="0" fontId="2" fillId="0" borderId="0" xfId="2" applyFill="1"/>
    <xf numFmtId="0" fontId="7" fillId="0" borderId="1" xfId="0" applyFont="1" applyBorder="1" applyAlignment="1">
      <alignment horizontal="left" indent="1"/>
    </xf>
    <xf numFmtId="0" fontId="7" fillId="0" borderId="1" xfId="0" applyFont="1" applyBorder="1" applyAlignment="1">
      <alignment horizontal="left" indent="2"/>
    </xf>
    <xf numFmtId="0" fontId="7" fillId="0" borderId="1" xfId="0" applyFont="1" applyBorder="1" applyAlignment="1">
      <alignment horizontal="left" wrapText="1"/>
    </xf>
    <xf numFmtId="0" fontId="7" fillId="0" borderId="9" xfId="0" applyFont="1" applyBorder="1"/>
    <xf numFmtId="0" fontId="7" fillId="0" borderId="9" xfId="0" applyFont="1" applyBorder="1" applyAlignment="1">
      <alignment horizontal="left" indent="1"/>
    </xf>
    <xf numFmtId="0" fontId="7" fillId="0" borderId="9" xfId="0" applyFont="1" applyBorder="1" applyAlignment="1">
      <alignment horizontal="left"/>
    </xf>
    <xf numFmtId="0" fontId="0" fillId="0" borderId="0" xfId="0" applyAlignment="1" applyProtection="1">
      <alignment horizontal="center"/>
      <protection locked="0"/>
    </xf>
    <xf numFmtId="0" fontId="37" fillId="0" borderId="0" xfId="0" applyFont="1" applyAlignment="1">
      <alignment wrapText="1"/>
    </xf>
    <xf numFmtId="0" fontId="39" fillId="0" borderId="0" xfId="0" applyFont="1"/>
    <xf numFmtId="0" fontId="40" fillId="0" borderId="0" xfId="0" applyFont="1"/>
    <xf numFmtId="0" fontId="41" fillId="0" borderId="0" xfId="5" applyFont="1"/>
    <xf numFmtId="0" fontId="41" fillId="0" borderId="0" xfId="5" applyFont="1" applyProtection="1">
      <protection locked="0"/>
    </xf>
    <xf numFmtId="2" fontId="0" fillId="0" borderId="1" xfId="1" applyNumberFormat="1" applyFont="1" applyFill="1" applyBorder="1" applyAlignment="1" applyProtection="1">
      <alignment horizontal="center" vertical="center"/>
      <protection locked="0"/>
    </xf>
    <xf numFmtId="0" fontId="35" fillId="0" borderId="13" xfId="0" applyFont="1" applyBorder="1" applyProtection="1">
      <protection locked="0"/>
    </xf>
    <xf numFmtId="0" fontId="35" fillId="0" borderId="0" xfId="0" applyFont="1" applyProtection="1">
      <protection locked="0"/>
    </xf>
    <xf numFmtId="14" fontId="0" fillId="0" borderId="0" xfId="1" applyNumberFormat="1" applyFont="1" applyFill="1" applyBorder="1" applyAlignment="1" applyProtection="1">
      <alignment horizontal="left"/>
      <protection locked="0"/>
    </xf>
    <xf numFmtId="14" fontId="0" fillId="0" borderId="0" xfId="1" applyNumberFormat="1" applyFont="1" applyAlignment="1">
      <alignment horizontal="left"/>
    </xf>
    <xf numFmtId="14" fontId="0" fillId="0" borderId="0" xfId="0" applyNumberFormat="1" applyAlignment="1">
      <alignment horizontal="center" vertical="center"/>
    </xf>
    <xf numFmtId="0" fontId="25" fillId="0" borderId="3" xfId="5" applyFont="1" applyFill="1" applyBorder="1" applyAlignment="1">
      <alignment horizontal="center"/>
    </xf>
    <xf numFmtId="0" fontId="26" fillId="0" borderId="5" xfId="0" applyFont="1" applyBorder="1" applyAlignment="1">
      <alignment horizontal="center"/>
    </xf>
    <xf numFmtId="0" fontId="25" fillId="0" borderId="5" xfId="5" applyFont="1" applyBorder="1" applyAlignment="1">
      <alignment horizontal="center"/>
    </xf>
    <xf numFmtId="0" fontId="25" fillId="0" borderId="6" xfId="5" applyFont="1" applyBorder="1" applyAlignment="1">
      <alignment horizontal="center"/>
    </xf>
    <xf numFmtId="0" fontId="30" fillId="0" borderId="1" xfId="0" applyFont="1" applyBorder="1" applyAlignment="1" applyProtection="1">
      <alignment horizontal="left" vertical="center" wrapText="1"/>
      <protection locked="0"/>
    </xf>
    <xf numFmtId="0" fontId="17" fillId="4" borderId="1" xfId="1" applyNumberFormat="1" applyFont="1" applyFill="1" applyBorder="1" applyAlignment="1" applyProtection="1">
      <alignment horizontal="center" wrapText="1"/>
    </xf>
    <xf numFmtId="0" fontId="38" fillId="0" borderId="0" xfId="0" applyFont="1"/>
    <xf numFmtId="0" fontId="43" fillId="0" borderId="0" xfId="0" applyFont="1" applyAlignment="1">
      <alignment horizontal="center"/>
    </xf>
    <xf numFmtId="0" fontId="44" fillId="0" borderId="17" xfId="0" applyFont="1" applyBorder="1" applyAlignment="1">
      <alignment wrapText="1"/>
    </xf>
    <xf numFmtId="9" fontId="44" fillId="0" borderId="18" xfId="10" applyFont="1" applyBorder="1" applyAlignment="1" applyProtection="1">
      <alignment horizontal="center" vertical="center"/>
      <protection locked="0"/>
    </xf>
    <xf numFmtId="0" fontId="44" fillId="0" borderId="17" xfId="0" applyFont="1" applyBorder="1"/>
    <xf numFmtId="43" fontId="44" fillId="0" borderId="18" xfId="1" applyFont="1" applyBorder="1" applyProtection="1">
      <protection locked="0"/>
    </xf>
    <xf numFmtId="0" fontId="44" fillId="0" borderId="19" xfId="0" applyFont="1" applyBorder="1"/>
    <xf numFmtId="43" fontId="44" fillId="4" borderId="20" xfId="1" applyFont="1" applyFill="1" applyBorder="1"/>
    <xf numFmtId="43" fontId="44" fillId="4" borderId="19" xfId="1" applyFont="1" applyFill="1" applyBorder="1"/>
    <xf numFmtId="0" fontId="43" fillId="0" borderId="0" xfId="0" applyFont="1"/>
    <xf numFmtId="43" fontId="44" fillId="0" borderId="19" xfId="1" applyFont="1" applyBorder="1"/>
    <xf numFmtId="0" fontId="44" fillId="0" borderId="21" xfId="0" applyFont="1" applyBorder="1" applyAlignment="1">
      <alignment horizontal="center"/>
    </xf>
    <xf numFmtId="0" fontId="44" fillId="0" borderId="21" xfId="0" applyFont="1" applyBorder="1" applyAlignment="1">
      <alignment wrapText="1"/>
    </xf>
    <xf numFmtId="0" fontId="43" fillId="0" borderId="17" xfId="0" applyFont="1" applyBorder="1" applyAlignment="1">
      <alignment horizontal="center"/>
    </xf>
    <xf numFmtId="43" fontId="43" fillId="0" borderId="22" xfId="1" applyFont="1" applyBorder="1" applyAlignment="1">
      <alignment horizontal="center"/>
    </xf>
    <xf numFmtId="0" fontId="44" fillId="0" borderId="20" xfId="0" applyFont="1" applyBorder="1" applyAlignment="1">
      <alignment horizontal="center"/>
    </xf>
    <xf numFmtId="43" fontId="44" fillId="0" borderId="20" xfId="1" applyFont="1" applyBorder="1" applyAlignment="1">
      <alignment horizontal="center"/>
    </xf>
    <xf numFmtId="164" fontId="45" fillId="0" borderId="19" xfId="0" applyNumberFormat="1" applyFont="1" applyBorder="1"/>
    <xf numFmtId="0" fontId="44" fillId="0" borderId="19" xfId="0" applyFont="1" applyBorder="1" applyAlignment="1">
      <alignment horizontal="center"/>
    </xf>
    <xf numFmtId="43" fontId="44" fillId="0" borderId="19" xfId="1" applyFont="1" applyBorder="1" applyAlignment="1">
      <alignment horizontal="center"/>
    </xf>
    <xf numFmtId="43" fontId="44" fillId="0" borderId="21" xfId="1" applyFont="1" applyBorder="1" applyAlignment="1">
      <alignment horizontal="center"/>
    </xf>
    <xf numFmtId="0" fontId="45" fillId="0" borderId="0" xfId="0" applyFont="1"/>
    <xf numFmtId="0" fontId="43" fillId="0" borderId="19" xfId="0" applyFont="1" applyBorder="1"/>
    <xf numFmtId="43" fontId="43" fillId="4" borderId="19" xfId="1" applyFont="1" applyFill="1" applyBorder="1"/>
    <xf numFmtId="0" fontId="44" fillId="0" borderId="19" xfId="0" applyFont="1" applyBorder="1" applyAlignment="1">
      <alignment wrapText="1"/>
    </xf>
    <xf numFmtId="43" fontId="0" fillId="0" borderId="2" xfId="1" applyFont="1" applyFill="1" applyBorder="1" applyAlignment="1">
      <alignment horizontal="center"/>
    </xf>
    <xf numFmtId="43" fontId="0" fillId="0" borderId="2" xfId="1" applyFont="1" applyBorder="1" applyAlignment="1" applyProtection="1">
      <alignment horizontal="center"/>
    </xf>
    <xf numFmtId="43" fontId="1" fillId="0" borderId="2" xfId="1" applyFill="1" applyBorder="1" applyAlignment="1" applyProtection="1">
      <alignment horizontal="center"/>
    </xf>
    <xf numFmtId="0" fontId="0" fillId="7" borderId="16" xfId="0" applyFill="1" applyBorder="1" applyAlignment="1">
      <alignment horizontal="center"/>
    </xf>
    <xf numFmtId="10" fontId="0" fillId="0" borderId="0" xfId="0" applyNumberFormat="1"/>
    <xf numFmtId="10" fontId="0" fillId="0" borderId="0" xfId="0" applyNumberFormat="1" applyAlignment="1">
      <alignment horizontal="center"/>
    </xf>
    <xf numFmtId="4" fontId="0" fillId="2" borderId="0" xfId="0" applyNumberFormat="1" applyFill="1" applyProtection="1">
      <protection hidden="1"/>
    </xf>
    <xf numFmtId="0" fontId="0" fillId="8" borderId="1" xfId="0" applyFill="1" applyBorder="1" applyAlignment="1">
      <alignment horizontal="left" indent="1"/>
    </xf>
    <xf numFmtId="0" fontId="0" fillId="8" borderId="1" xfId="0" applyFill="1" applyBorder="1" applyAlignment="1">
      <alignment horizontal="center"/>
    </xf>
    <xf numFmtId="0" fontId="0" fillId="8" borderId="1" xfId="0" applyFill="1" applyBorder="1" applyAlignment="1">
      <alignment horizontal="left" indent="2"/>
    </xf>
    <xf numFmtId="0" fontId="0" fillId="8" borderId="16" xfId="0" applyFill="1" applyBorder="1" applyAlignment="1">
      <alignment horizontal="left" indent="2"/>
    </xf>
    <xf numFmtId="0" fontId="0" fillId="8" borderId="16" xfId="0" applyFill="1" applyBorder="1" applyAlignment="1">
      <alignment horizontal="center"/>
    </xf>
    <xf numFmtId="0" fontId="7" fillId="8" borderId="1" xfId="0" applyFont="1" applyFill="1" applyBorder="1" applyAlignment="1">
      <alignment horizontal="left" indent="1"/>
    </xf>
    <xf numFmtId="0" fontId="7" fillId="8" borderId="1" xfId="0" applyFont="1" applyFill="1" applyBorder="1" applyAlignment="1">
      <alignment horizontal="left" wrapText="1" indent="1"/>
    </xf>
    <xf numFmtId="0" fontId="0" fillId="0" borderId="0" xfId="1" applyNumberFormat="1" applyFont="1"/>
    <xf numFmtId="3" fontId="2" fillId="0" borderId="0" xfId="2" applyNumberFormat="1" applyProtection="1"/>
    <xf numFmtId="3" fontId="2" fillId="0" borderId="0" xfId="2" applyNumberFormat="1"/>
    <xf numFmtId="3" fontId="2" fillId="0" borderId="0" xfId="2" applyNumberFormat="1" applyFill="1"/>
    <xf numFmtId="49" fontId="9" fillId="0" borderId="1" xfId="5" applyNumberFormat="1" applyFill="1" applyBorder="1" applyAlignment="1" applyProtection="1">
      <alignment horizontal="center"/>
      <protection locked="0"/>
    </xf>
    <xf numFmtId="43" fontId="0" fillId="0" borderId="0" xfId="1" applyFont="1" applyProtection="1">
      <protection locked="0"/>
    </xf>
    <xf numFmtId="0" fontId="24" fillId="0" borderId="0" xfId="0" applyFont="1" applyAlignment="1">
      <alignment horizontal="left" vertical="center"/>
    </xf>
    <xf numFmtId="0" fontId="36" fillId="0" borderId="0" xfId="0" applyFont="1" applyAlignment="1">
      <alignment horizontal="center" vertical="center"/>
    </xf>
    <xf numFmtId="0" fontId="42" fillId="0" borderId="0" xfId="0" applyFont="1" applyAlignment="1">
      <alignment horizontal="left"/>
    </xf>
    <xf numFmtId="0" fontId="43" fillId="0" borderId="17" xfId="0" applyFont="1" applyBorder="1" applyAlignment="1">
      <alignment horizontal="center"/>
    </xf>
    <xf numFmtId="0" fontId="43" fillId="0" borderId="22" xfId="0" applyFont="1" applyBorder="1" applyAlignment="1">
      <alignment horizontal="center"/>
    </xf>
  </cellXfs>
  <cellStyles count="11">
    <cellStyle name="Erklärender Text" xfId="2" builtinId="53"/>
    <cellStyle name="Komma" xfId="1" builtinId="3"/>
    <cellStyle name="Komma 3" xfId="6" xr:uid="{00000000-0005-0000-0000-000002000000}"/>
    <cellStyle name="Komma 3 2" xfId="7" xr:uid="{00000000-0005-0000-0000-000003000000}"/>
    <cellStyle name="Link" xfId="5" builtinId="8"/>
    <cellStyle name="Normalny 4" xfId="4" xr:uid="{00000000-0005-0000-0000-000005000000}"/>
    <cellStyle name="Prozent" xfId="10" builtinId="5"/>
    <cellStyle name="Prozent 2" xfId="8" xr:uid="{00000000-0005-0000-0000-000007000000}"/>
    <cellStyle name="Standard" xfId="0" builtinId="0"/>
    <cellStyle name="Standard 2" xfId="3" xr:uid="{00000000-0005-0000-0000-000009000000}"/>
    <cellStyle name="Standard 3" xfId="9" xr:uid="{00000000-0005-0000-0000-00000A000000}"/>
  </cellStyles>
  <dxfs count="154">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numFmt numFmtId="19" formatCode="dd/mm/yyyy"/>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0" hidden="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numFmt numFmtId="19" formatCode="dd/mm/yyyy"/>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0" hidden="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1"/>
        <color theme="1"/>
        <name val="Calibri Light"/>
        <scheme val="none"/>
      </font>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wrapText="0" indent="0" justifyLastLine="0" shrinkToFit="0" readingOrder="0"/>
    </dxf>
    <dxf>
      <numFmt numFmtId="19" formatCode="dd/mm/yyyy"/>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dxf>
    <dxf>
      <alignment horizontal="left" vertical="bottom" textRotation="0" wrapText="0" indent="0" justifyLastLine="0" shrinkToFit="0" readingOrder="0"/>
    </dxf>
    <dxf>
      <numFmt numFmtId="19" formatCode="dd/mm/yyyy"/>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alignment horizontal="left" vertical="bottom" textRotation="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dxf>
    <dxf>
      <fill>
        <patternFill patternType="none">
          <fgColor indexed="64"/>
          <bgColor indexed="65"/>
        </patternFill>
      </fill>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general" vertical="bottom" textRotation="0" wrapText="1" indent="0" justifyLastLine="0" shrinkToFit="0" readingOrder="0"/>
    </dxf>
    <dxf>
      <alignment horizontal="center" vertical="bottom" textRotation="0" wrapText="0" indent="0" justifyLastLine="0" shrinkToFit="0" readingOrder="0"/>
    </dxf>
    <dxf>
      <numFmt numFmtId="4" formatCode="#,##0.00"/>
      <fill>
        <patternFill patternType="solid">
          <fgColor indexed="64"/>
          <bgColor theme="0" tint="-0.14999847407452621"/>
        </patternFill>
      </fill>
      <protection locked="1" hidden="1"/>
    </dxf>
    <dxf>
      <numFmt numFmtId="4" formatCode="#,##0.00"/>
      <fill>
        <patternFill patternType="solid">
          <fgColor indexed="64"/>
          <bgColor theme="0" tint="-0.14999847407452621"/>
        </patternFill>
      </fill>
      <protection locked="1" hidden="1"/>
    </dxf>
    <dxf>
      <numFmt numFmtId="14"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border diagonalUp="0" diagonalDown="0" outline="0">
        <left style="thin">
          <color indexed="64"/>
        </left>
        <right style="thin">
          <color indexed="64"/>
        </right>
        <top/>
        <bottom/>
      </border>
    </dxf>
    <dxf>
      <numFmt numFmtId="14" formatCode="0.0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border diagonalUp="0" diagonalDown="0" outline="0">
        <left style="thin">
          <color indexed="64"/>
        </left>
        <right style="thin">
          <color indexed="64"/>
        </right>
        <top/>
        <bottom/>
      </border>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vertical="bottom" textRotation="0" wrapText="0" indent="0" justifyLastLine="0" shrinkToFit="0" readingOrder="0"/>
    </dxf>
    <dxf>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numFmt numFmtId="30" formatCode="@"/>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numFmt numFmtId="30" formatCode="@"/>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Calibri Light"/>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Light"/>
        <scheme val="none"/>
      </font>
      <numFmt numFmtId="30" formatCode="@"/>
      <fill>
        <patternFill patternType="none">
          <fgColor indexed="64"/>
          <bgColor indexed="65"/>
        </patternFill>
      </fill>
      <alignment horizontal="left" vertical="bottom" textRotation="0" wrapText="0" indent="0" justifyLastLine="0" shrinkToFit="0" readingOrder="0"/>
      <protection locked="1" hidden="0"/>
    </dxf>
    <dxf>
      <protection locked="1" hidden="0"/>
    </dxf>
    <dxf>
      <alignment horizontal="left" vertical="bottom" textRotation="0" wrapText="0" indent="0" justifyLastLine="0" shrinkToFit="0" readingOrder="0"/>
      <protection locked="1" hidden="0"/>
    </dxf>
    <dxf>
      <font>
        <b/>
        <i val="0"/>
        <strike val="0"/>
        <condense val="0"/>
        <extend val="0"/>
        <outline val="0"/>
        <shadow val="0"/>
        <u val="none"/>
        <vertAlign val="baseline"/>
        <sz val="11"/>
        <color theme="0"/>
        <name val="Calibri Light"/>
        <scheme val="none"/>
      </font>
      <fill>
        <patternFill patternType="none">
          <fgColor indexed="64"/>
          <bgColor indexed="65"/>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E68900"/>
      <color rgb="FF3C8963"/>
      <color rgb="FF2872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schema xmlns:xs="http://www.w3.org/2001/XMLSchema" xmlns:msdata="urn:schemas-microsoft-com:xml-msdata" xmlns="">
      <xs:element name="KLVV_Meldung_jks">
        <xs:complexType>
          <xs:sequence>
            <xs:element name="KLVV.01.01_Bilanz" minOccurs="1" maxOccurs="1">
              <xs:complexType>
                <xs:sequence>
                  <xs:element name="Datenpunkt" minOccurs="1" maxOccurs="unbounded">
                    <xs:complexType>
                      <xs:sequence>
                        <xs:element name="TemplateCode" type="xs:string" fixed="KLVV.01.01" minOccurs="1" maxOccurs="1"/>
                        <xs:element name="RowCode" type="KLVV.01.01_RowcodeType" minOccurs="1" maxOccurs="1"/>
                        <xs:element name="ColumnCode" type="KLVV.01.01_ColumncodeType" minOccurs="1" maxOccurs="1"/>
                        <xs:element name="Wert" type="xs:decimal" minOccurs="1" maxOccurs="1"/>
                      </xs:sequence>
                    </xs:complexType>
                  </xs:element>
                </xs:sequence>
              </xs:complexType>
            </xs:element>
            <xs:element name="KLVV.01.03_Liste_der_Konten" minOccurs="1" maxOccurs="1">
              <xs:complexType>
                <xs:sequence>
                  <xs:element name="Datenpunkt" minOccurs="1" maxOccurs="unbounded">
                    <xs:complexType>
                      <xs:sequence>
                        <xs:element name="TemplateCode" type="xs:string" fixed="KLVV.01.03" minOccurs="1" maxOccurs="1"/>
                        <xs:element name="C0010" type="xs:string" minOccurs="1" maxOccurs="1"/>
                        <xs:element name="C0020" type="xs:string" minOccurs="1" maxOccurs="1"/>
                        <xs:element name="C0030" type="xs:decimal" minOccurs="1" maxOccurs="1"/>
                      </xs:sequence>
                    </xs:complexType>
                  </xs:element>
                </xs:sequence>
              </xs:complexType>
            </xs:element>
            <xs:element name="KLVV.01.04_Liste_der_Vermögenswerte" minOccurs="0" maxOccurs="1">
              <xs:complexType>
                <xs:sequence>
                  <xs:element name="Datenpunkt" minOccurs="1" maxOccurs="unbounded">
                    <xs:complexType>
                      <xs:sequence>
                        <xs:element name="TemplateCode" type="xs:string" fixed="KLVV.01.04" minOccurs="1" maxOccurs="1"/>
                        <xs:element name="C0010" type="xs:string" minOccurs="1" maxOccurs="1"/>
                        <xs:element name="C0020" type="xs:string" minOccurs="1" maxOccurs="1"/>
                        <xs:element name="C0030" type="xs:string" minOccurs="1" maxOccurs="1"/>
                        <xs:element name="C0040" type="xs:string" minOccurs="1" maxOccurs="1"/>
                        <xs:element name="C0050" type="KLVV_KA_1" minOccurs="1" maxOccurs="1"/>
                        <xs:element name="C0060" type="KLVV_WA_1" minOccurs="1" maxOccurs="1"/>
                        <xs:element name="C0070" type="xs:decimal" minOccurs="1" maxOccurs="1"/>
                        <xs:element name="C0080" type="xs:decimal" minOccurs="1" maxOccurs="1"/>
                        <xs:element name="C0090" type="xs:decimal" minOccurs="1" maxOccurs="1"/>
                        <xs:element name="C0100" type="xs:decimal" minOccurs="1" maxOccurs="1"/>
                        <xs:element name="C0110" type="xs:decimal" minOccurs="1" maxOccurs="1"/>
                        <xs:element name="C0120" type="xs:decimal" minOccurs="1" maxOccurs="1"/>
                        <xs:element name="C0130" type="KLVV_JN_1" minOccurs="1" maxOccurs="1"/>
                      </xs:sequence>
                    </xs:complexType>
                  </xs:element>
                </xs:sequence>
              </xs:complexType>
            </xs:element>
            <xs:element name="KLVV.01.05_Liste_der_Darlehen" minOccurs="0" maxOccurs="1">
              <xs:complexType>
                <xs:sequence>
                  <xs:element name="Datenpunkt" minOccurs="1" maxOccurs="unbounded">
                    <xs:complexType>
                      <xs:sequence>
                        <xs:element name="TemplateCode" type="xs:string" fixed="KLVV.01.05" minOccurs="1" maxOccurs="1"/>
                        <xs:element name="C0010" type="xs:string" minOccurs="1" maxOccurs="1"/>
                        <xs:element name="C0020" type="xs:date" minOccurs="1" maxOccurs="1"/>
                        <xs:element name="C0030" type="xs:string" minOccurs="1" maxOccurs="1"/>
                        <xs:element name="C0040" type="xs:decimal" minOccurs="1" maxOccurs="1"/>
                        <xs:element name="C0050" type="xs:date" minOccurs="1" maxOccurs="1"/>
                        <xs:element name="C0060" type="xs:decimal" minOccurs="1" maxOccurs="1"/>
                        <xs:element name="C0070" type="xs:decimal" minOccurs="1" maxOccurs="1"/>
                      </xs:sequence>
                    </xs:complexType>
                  </xs:element>
                </xs:sequence>
              </xs:complexType>
            </xs:element>
            <xs:element name="KLVV.01.06_Liste_der_Immobilien" minOccurs="0" maxOccurs="1">
              <xs:complexType>
                <xs:sequence>
                  <xs:element name="Datenpunkt" minOccurs="1" maxOccurs="unbounded">
                    <xs:complexType>
                      <xs:sequence>
                        <xs:element name="TemplateCode" type="xs:string" fixed="KLVV.01.06" minOccurs="1" maxOccurs="1"/>
                        <xs:element name="C0010" type="xs:string" minOccurs="1" maxOccurs="1"/>
                        <xs:element name="C0020" type="xs:string" minOccurs="1" maxOccurs="1"/>
                        <xs:element name="C0030" type="xs:decimal" minOccurs="1" maxOccurs="1"/>
                        <xs:element name="C0040" type="xs:decimal" minOccurs="1" maxOccurs="1"/>
                        <xs:element name="C0050" type="xs:decimal" minOccurs="1" maxOccurs="1"/>
                        <xs:element name="C0060" type="xs:decimal" minOccurs="1" maxOccurs="1"/>
                      </xs:sequence>
                    </xs:complexType>
                  </xs:element>
                </xs:sequence>
              </xs:complexType>
            </xs:element>
            <xs:element name="KLVV.01.07_Details_zur_Rückstellung_für_Prämienrückerstattung" minOccurs="1" maxOccurs="1">
              <xs:complexType>
                <xs:sequence>
                  <xs:element name="Datenpunkt" minOccurs="1" maxOccurs="unbounded">
                    <xs:complexType>
                      <xs:sequence>
                        <xs:element name="TemplateCode" type="xs:string" fixed="KLVV.01.07" minOccurs="1" maxOccurs="1"/>
                        <xs:element name="RowCode" type="KLVV.01.07_RowcodeType" minOccurs="1" maxOccurs="1"/>
                        <xs:element name="ColumnCode" type="KLVV.01.07_ColumncodeType" minOccurs="1" maxOccurs="1"/>
                        <xs:element name="Wert" type="xs:decimal" minOccurs="1" maxOccurs="1"/>
                      </xs:sequence>
                    </xs:complexType>
                  </xs:element>
                </xs:sequence>
              </xs:complexType>
            </xs:element>
            <xs:element name="KLVV.01.08_Details_zu_Rücklagen" minOccurs="0" maxOccurs="1">
              <xs:complexType>
                <xs:sequence>
                  <xs:element name="Datenpunkt" minOccurs="1" maxOccurs="unbounded">
                    <xs:complexType>
                      <xs:sequence>
                        <xs:element name="TemplateCode" type="xs:string" fixed="KLVV.01.08" minOccurs="1" maxOccurs="1"/>
                        <xs:element name="C0010" type="xs:string" minOccurs="1" maxOccurs="1"/>
                        <xs:element name="C0020" type="xs:decimal" minOccurs="1" maxOccurs="1"/>
                        <xs:element name="C0030" type="xs:decimal" minOccurs="1" maxOccurs="1"/>
                        <xs:element name="C0040" type="xs:decimal" minOccurs="1" maxOccurs="1"/>
                        <xs:element name="C0050" type="xs:decimal" minOccurs="1" maxOccurs="1"/>
                      </xs:sequence>
                    </xs:complexType>
                  </xs:element>
                </xs:sequence>
              </xs:complexType>
            </xs:element>
            <xs:element name="KLVV.02.01_Gewinn-_und_Verlustrechnung" minOccurs="1" maxOccurs="1">
              <xs:complexType>
                <xs:sequence>
                  <xs:element name="Datenpunkt" minOccurs="1" maxOccurs="unbounded">
                    <xs:complexType>
                      <xs:sequence>
                        <xs:element name="TemplateCode" type="xs:string" fixed="KLVV.02.01" minOccurs="1" maxOccurs="1"/>
                        <xs:element name="RowCode" type="KLVV.02.01_RowcodeType" minOccurs="1" maxOccurs="1"/>
                        <xs:element name="ColumnCode" type="KLVV.02.01_ColumncodeType" minOccurs="1" maxOccurs="1"/>
                        <xs:element name="Wert" type="xs:decimal" minOccurs="1" maxOccurs="1"/>
                      </xs:sequence>
                    </xs:complexType>
                  </xs:element>
                </xs:sequence>
              </xs:complexType>
            </xs:element>
            <xs:element name="KLVV.02.03_Details_zu_Prämien_je_Meldezweig" minOccurs="1" maxOccurs="1">
              <xs:complexType>
                <xs:sequence>
                  <xs:element name="Datenpunkt" minOccurs="1" maxOccurs="unbounded">
                    <xs:complexType>
                      <xs:sequence>
                        <xs:element name="TemplateCode" type="xs:string" fixed="KLVV.02.03" minOccurs="1" maxOccurs="1"/>
                        <xs:element name="RowCode" type="KLVV.02.03_RowcodeType" minOccurs="1" maxOccurs="1"/>
                        <xs:element name="ColumnCode" type="KLVV.02.03_ColumncodeType" minOccurs="1" maxOccurs="1"/>
                        <xs:element name="Wert" type="xs:decimal" minOccurs="1" maxOccurs="1"/>
                      </xs:sequence>
                    </xs:complexType>
                  </xs:element>
                </xs:sequence>
              </xs:complexType>
            </xs:element>
            <xs:element name="KLVV.02.04_Details_zu_Versicherungsleistungen_je_Meldezweig" minOccurs="1" maxOccurs="1">
              <xs:complexType>
                <xs:sequence>
                  <xs:element name="Datenpunkt" minOccurs="1" maxOccurs="unbounded">
                    <xs:complexType>
                      <xs:sequence>
                        <xs:element name="TemplateCode" type="xs:string" fixed="KLVV.02.04" minOccurs="1" maxOccurs="1"/>
                        <xs:element name="RowCode" type="KLVV.02.04_RowcodeType" minOccurs="1" maxOccurs="1"/>
                        <xs:element name="ColumnCode" type="KLVV.02.04_ColumncodeType" minOccurs="1" maxOccurs="1"/>
                        <xs:element name="Wert" type="xs:decimal" minOccurs="1" maxOccurs="1"/>
                      </xs:sequence>
                    </xs:complexType>
                  </xs:element>
                </xs:sequence>
              </xs:complexType>
            </xs:element>
            <xs:element name="KLVV.02.05_Erträge_und_Aufwendungen_aus_der_Finanzgebarung" minOccurs="1" maxOccurs="1">
              <xs:complexType>
                <xs:sequence>
                  <xs:element name="Datenpunkt" minOccurs="1" maxOccurs="unbounded">
                    <xs:complexType>
                      <xs:sequence>
                        <xs:element name="TemplateCode" type="xs:string" fixed="KLVV.02.05" minOccurs="1" maxOccurs="1"/>
                        <xs:element name="RowCode" type="KLVV.02.05_RowcodeType" minOccurs="1" maxOccurs="1"/>
                        <xs:element name="ColumnCode" type="KLVV.02.05_ColumncodeType" minOccurs="1" maxOccurs="1"/>
                        <xs:element name="Wert" type="xs:decimal" minOccurs="1" maxOccurs="1"/>
                      </xs:sequence>
                    </xs:complexType>
                  </xs:element>
                </xs:sequence>
              </xs:complexType>
            </xs:element>
            <xs:element name="KLVV.03.01_Sonstige_Informationen" minOccurs="1" maxOccurs="1">
              <xs:complexType>
                <xs:sequence>
                  <xs:element name="Datenpunkt" minOccurs="1" maxOccurs="unbounded">
                    <xs:complexType>
                      <xs:sequence>
                        <xs:element name="TemplateCode" type="xs:string" fixed="KLVV.03.01" minOccurs="1" maxOccurs="1"/>
                        <xs:element name="RowCode" type="KLVV.03.01_RowcodeType" minOccurs="1" maxOccurs="1"/>
                        <xs:element name="ColumnCode" type="KLVV.03.01_ColumncodeType" minOccurs="1" maxOccurs="1"/>
                        <xs:element name="Wert" type="xs:decimal" minOccurs="1" maxOccurs="1"/>
                      </xs:sequence>
                    </xs:complexType>
                  </xs:element>
                </xs:sequence>
              </xs:complexType>
            </xs:element>
            <xs:element name="KLVV.03.02_Details_zu_Schadenfällen_je_Meldezweig" minOccurs="1" maxOccurs="1">
              <xs:complexType>
                <xs:sequence>
                  <xs:element name="Datenpunkt" minOccurs="1" maxOccurs="unbounded">
                    <xs:complexType>
                      <xs:sequence>
                        <xs:element name="TemplateCode" type="xs:string" fixed="KLVV.03.02" minOccurs="1" maxOccurs="1"/>
                        <xs:element name="RowCode" type="KLVV.03.02_RowcodeType" minOccurs="1" maxOccurs="1"/>
                        <xs:element name="ColumnCode" type="KLVV.03.02_ColumncodeType" minOccurs="1" maxOccurs="1"/>
                        <xs:element name="Wert" type="xs:decimal" minOccurs="1" maxOccurs="1"/>
                      </xs:sequence>
                    </xs:complexType>
                  </xs:element>
                </xs:sequence>
              </xs:complexType>
            </xs:element>
            <xs:element name="KLVV.04.01_Jahresabschluss_Ansprechperson_und_Sonstiges" minOccurs="1" maxOccurs="1">
              <xs:complexType>
                <xs:sequence>
                  <xs:element name="Datenpunkt_C0010_string" minOccurs="1" maxOccurs="unbounded">
                    <xs:complexType>
                      <xs:sequence>
                        <xs:element name="TemplateCode" type="xs:string" fixed="KLVV.04.01" minOccurs="1" maxOccurs="1"/>
                        <xs:element name="RowCode" type="KLVV.04.01_RowcodeType_string" minOccurs="1" maxOccurs="1"/>
                        <xs:element name="ColumnCode" type="KLVV.04.01_ColumncodeType" minOccurs="1" maxOccurs="1"/>
                        <xs:element name="Wert" type="xs:string" minOccurs="0" maxOccurs="1"/>
                      </xs:sequence>
                    </xs:complexType>
                  </xs:element>
                  <xs:element name="Datenpunkt_C0010_decimal" minOccurs="1" maxOccurs="unbounded">
                    <xs:complexType>
                      <xs:sequence>
                        <xs:element name="TemplateCode" type="xs:string" fixed="KLVV.04.01" minOccurs="1" maxOccurs="1"/>
                        <xs:element name="RowCode" type="KLVV.04.01_RowcodeType_decimal" minOccurs="1" maxOccurs="1"/>
                        <xs:element name="ColumnCode" type="KLVV.04.01_ColumncodeType" minOccurs="1" maxOccurs="1"/>
                        <xs:element name="Wert" type="xs:decimal" minOccurs="0" maxOccurs="1"/>
                      </xs:sequence>
                    </xs:complexType>
                  </xs:element>
                </xs:sequence>
              </xs:complexType>
            </xs:element>
            <xs:element name="KLVV.04.01.01.02_Vermittlung_von_Versicherungsverträgen" minOccurs="0" maxOccurs="1">
              <xs:complexType>
                <xs:sequence>
                  <xs:element name="Datenpunkt" minOccurs="1" maxOccurs="unbounded">
                    <xs:complexType>
                      <xs:sequence>
                        <xs:element name="TemplateCode" type="xs:string" fixed="KLVV.04.01" minOccurs="1" maxOccurs="1"/>
                        <xs:element name="C0020" type="KLVV_SP_1" minOccurs="1" maxOccurs="1"/>
                        <xs:element name="C0030" type="xs:string" minOccurs="1" maxOccurs="1"/>
                        <xs:element name="C0040" type="xs:date" minOccurs="1" maxOccurs="1"/>
                        <xs:element name="C0050" type="KLVV_JN_1" minOccurs="1" maxOccurs="1"/>
                        <xs:element name="C0060" type="xs:string" minOccurs="0" maxOccurs="1"/>
                        <xs:element name="C0070" type="xs:date" minOccurs="1" maxOccurs="1"/>
                      </xs:sequence>
                    </xs:complexType>
                  </xs:element>
                </xs:sequence>
              </xs:complexType>
            </xs:element>
            <xs:element name="KLVV.04.01.01.03_Rückversicherung" minOccurs="0" maxOccurs="1">
              <xs:complexType>
                <xs:sequence>
                  <xs:element name="Datenpunkt" minOccurs="1" maxOccurs="unbounded">
                    <xs:complexType>
                      <xs:sequence>
                        <xs:element name="TemplateCode" type="xs:string" fixed="KLVV.04.01" minOccurs="1" maxOccurs="1"/>
                        <xs:element name="C0080" type="KLVV_RV_1" minOccurs="1" maxOccurs="1"/>
                        <xs:element name="C0090" type="xs:string" minOccurs="1" maxOccurs="1"/>
                        <xs:element name="C0100" type="xs:date" minOccurs="1" maxOccurs="1"/>
                        <xs:element name="C0110" type="xs:date" minOccurs="1" maxOccurs="1"/>
                      </xs:sequence>
                    </xs:complexType>
                  </xs:element>
                </xs:sequence>
              </xs:complexType>
            </xs:element>
            <xs:element name="KLVV.04.01.01.04_indirekte_wie_direkte_Vereinbarung" minOccurs="0" maxOccurs="1">
              <xs:complexType>
                <xs:sequence>
                  <xs:element name="Datenpunkt" minOccurs="1" maxOccurs="unbounded">
                    <xs:complexType>
                      <xs:sequence>
                        <xs:element name="TemplateCode" type="xs:string" fixed="KLVV.04.01" minOccurs="1" maxOccurs="1"/>
                        <xs:element name="C0120" type="xs:string" minOccurs="1" maxOccurs="1"/>
                        <xs:element name="C0130" type="xs:date" minOccurs="1" maxOccurs="1"/>
                        <xs:element name="C0140" type="xs:date" minOccurs="1" maxOccurs="1"/>
                      </xs:sequence>
                    </xs:complexType>
                  </xs:element>
                </xs:sequence>
              </xs:complexType>
            </xs:element>
            <xs:element name="KLVV.04.01.01.06_Darlehen" minOccurs="0" maxOccurs="1">
              <xs:complexType>
                <xs:sequence>
                  <xs:element name="Datenpunkt" minOccurs="1" maxOccurs="unbounded">
                    <xs:complexType>
                      <xs:sequence>
                        <xs:element name="TemplateCode" type="xs:string" fixed="KLVV.04.01" minOccurs="1" maxOccurs="1"/>
                        <xs:element name="C0150" type="xs:string" minOccurs="1" maxOccurs="1"/>
                        <xs:element name="C0160" type="xs:decimal" minOccurs="1" maxOccurs="1"/>
                      </xs:sequence>
                    </xs:complexType>
                  </xs:element>
                </xs:sequence>
              </xs:complexType>
            </xs:element>
            <xs:element name="KLVV.04.01.01.07_Vorstandsmitglieder" minOccurs="1" maxOccurs="1">
              <xs:complexType>
                <xs:sequence>
                  <xs:element name="Datenpunkt" minOccurs="1" maxOccurs="unbounded">
                    <xs:complexType>
                      <xs:sequence>
                        <xs:element name="TemplateCode" type="xs:string" fixed="KLVV.04.01" minOccurs="1" maxOccurs="1"/>
                        <xs:element name="C0170" type="KLVV_VO_1" minOccurs="1" maxOccurs="1"/>
                        <xs:element name="C0180" type="xs:string" minOccurs="1" maxOccurs="1"/>
                        <xs:element name="C0190" type="xs:date" minOccurs="1" maxOccurs="1"/>
                        <xs:element name="C0200" type="xs:string" minOccurs="1" maxOccurs="1"/>
                        <xs:element name="C0210" type="xs:string" minOccurs="0" maxOccurs="1"/>
                        <xs:element name="C0220" type="xs:string" minOccurs="0" maxOccurs="1"/>
                        <xs:element name="C0230" type="xs:string" minOccurs="1" maxOccurs="1"/>
                        <xs:element name="C0240" type="xs:date" minOccurs="1" maxOccurs="1"/>
                        <xs:element name="C0250" type="xs:string" minOccurs="1" maxOccurs="1"/>
                        <xs:element name="C0260" type="xs:string" minOccurs="1" maxOccurs="1"/>
                        <xs:element name="C0270" type="xs:string" minOccurs="0" maxOccurs="1"/>
                        <xs:element name="C0280" type="xs:string" minOccurs="0" maxOccurs="1"/>
                      </xs:sequence>
                    </xs:complexType>
                  </xs:element>
                </xs:sequence>
              </xs:complexType>
            </xs:element>
            <xs:element name="KLVV.04.01.01.08_Aufsichtsratsmitglieder" minOccurs="0" maxOccurs="1">
              <xs:complexType>
                <xs:sequence>
                  <xs:element name="Datenpunkt" minOccurs="1" maxOccurs="unbounded">
                    <xs:complexType>
                      <xs:sequence>
                        <xs:element name="TemplateCode" type="xs:string" fixed="KLVV.04.01" minOccurs="1" maxOccurs="1"/>
                        <xs:element name="C0290" type="KLVV_AR_1" minOccurs="1" maxOccurs="1"/>
                        <xs:element name="C0300" type="xs:string" minOccurs="1" maxOccurs="1"/>
                        <xs:element name="C0301" type="xs:date" minOccurs="1" maxOccurs="1"/>
                        <xs:element name="C0310" type="xs:string" minOccurs="1" maxOccurs="1"/>
                        <xs:element name="C0320" type="xs:date" minOccurs="1" maxOccurs="1"/>
                        <xs:element name="C0330" type="xs:string" minOccurs="1" maxOccurs="1"/>
                      </xs:sequence>
                    </xs:complexType>
                  </xs:element>
                </xs:sequence>
              </xs:complexType>
            </xs:element>
            <xs:element name="KLVV.04.01.01.09_Aufsichtsratssitzungen" minOccurs="0" maxOccurs="1">
              <xs:complexType>
                <xs:sequence>
                  <xs:element name="Datenpunkt" minOccurs="1" maxOccurs="unbounded">
                    <xs:complexType>
                      <xs:sequence>
                        <xs:element name="TemplateCode" type="xs:string" fixed="KLVV.04.01" minOccurs="1" maxOccurs="1"/>
                        <xs:element name="C0340" type="xs:integer" minOccurs="1" maxOccurs="1"/>
                        <xs:element name="C0350" type="xs:date" minOccurs="1" maxOccurs="1"/>
                        <xs:element name="C0360" type="xs:string" minOccurs="1" maxOccurs="1"/>
                      </xs:sequence>
                    </xs:complexType>
                  </xs:element>
                </xs:sequence>
              </xs:complexType>
            </xs:element>
            <xs:element name="KLVV.04.01.01.10_Handlungsbevollmächtigte_zur_Geschäftsführung" minOccurs="0" maxOccurs="1">
              <xs:complexType>
                <xs:sequence>
                  <xs:element name="Datenpunkt" minOccurs="1" maxOccurs="unbounded">
                    <xs:complexType>
                      <xs:sequence>
                        <xs:element name="TemplateCode" type="xs:string" fixed="KLVV.04.01" minOccurs="1" maxOccurs="1"/>
                        <xs:element name="C0370" type="xs:string" minOccurs="1" maxOccurs="1"/>
                        <xs:element name="C0380" type="xs:string" minOccurs="1" maxOccurs="1"/>
                        <xs:element name="C0390" type="xs:string" minOccurs="0" maxOccurs="1"/>
                        <xs:element name="C0400" type="xs:string" minOccurs="0" maxOccurs="1"/>
                        <xs:element name="C0410" type="xs:string" minOccurs="1" maxOccurs="1"/>
                        <xs:element name="C0420" type="xs:date" minOccurs="1" maxOccurs="1"/>
                        <xs:element name="C0430" type="KLVV_VM_1" minOccurs="1" maxOccurs="1"/>
                      </xs:sequence>
                    </xs:complexType>
                  </xs:element>
                </xs:sequence>
              </xs:complexType>
            </xs:element>
          </xs:sequence>
          <xs:attribute name="KLVV-Nummer" type="KLVVNrType" use="required"/>
          <xs:attribute name="GJ" type="GJType" use="required"/>
          <xs:attribute name="Stichtag" type="StichtagType" use="required"/>
          <xs:attribute name="Typ_der_Meldung" type="MeldungType" use="required"/>
          <xs:attribute name="Taxonomie" type="xs:string" fixed="2.0" use="required"/>
        </xs:complexType>
      </xs:element>
      <xs:simpleType name="KLVVNrType">
        <xs:annotation>
          <xs:documentation>FMA-KLVV-Nummer: dreistellige Zahl</xs:documentation>
        </xs:annotation>
        <xs:restriction base="xs:string">
          <xs:enumeration value="501"/>
          <xs:enumeration value="502"/>
          <xs:enumeration value="503"/>
          <xs:enumeration value="505"/>
          <xs:enumeration value="506"/>
          <xs:enumeration value="507"/>
          <xs:enumeration value="510"/>
          <xs:enumeration value="511"/>
          <xs:enumeration value="512"/>
          <xs:enumeration value="514"/>
          <xs:enumeration value="516"/>
          <xs:enumeration value="518"/>
          <xs:enumeration value="519"/>
          <xs:enumeration value="523"/>
          <xs:enumeration value="524"/>
          <xs:enumeration value="526"/>
          <xs:enumeration value="527"/>
          <xs:enumeration value="528"/>
          <xs:enumeration value="530"/>
          <xs:enumeration value="531"/>
          <xs:enumeration value="532"/>
          <xs:enumeration value="533"/>
          <xs:enumeration value="535"/>
          <xs:enumeration value="536"/>
          <xs:enumeration value="537"/>
          <xs:enumeration value="538"/>
          <xs:enumeration value="542"/>
          <xs:enumeration value="543"/>
          <xs:enumeration value="544"/>
          <xs:enumeration value="630"/>
          <xs:enumeration value="998"/>
        </xs:restriction>
      </xs:simpleType>
      <xs:simpleType name="GJType">
        <xs:annotation>
          <xs:documentation>Geschaeftsjahr: vierstellige Zahl</xs:documentation>
        </xs:annotation>
        <xs:restriction base="xs:positiveInteger">
          <xs:whiteSpace value="collapse"/>
          <xs:minInclusive value="2023"/>
          <xs:maxInclusive value="3000"/>
        </xs:restriction>
      </xs:simpleType>
      <xs:simpleType name="StichtagType">
        <xs:annotation>
          <xs:documentation>Stichtag:JAHR&gt;</xs:documentation>
        </xs:annotation>
        <xs:restriction base="xs:string">
          <xs:enumeration value="JAHR"/>
        </xs:restriction>
      </xs:simpleType>
      <xs:simpleType name="MeldungType">
        <xs:annotation>
          <xs:documentation>Typ der Meldung</xs:documentation>
        </xs:annotation>
        <xs:restriction base="xs:string">
          <xs:enumeration value="Reguläre Meldung"/>
          <xs:enumeration value="Testmeldung"/>
          <xs:enumeration value="Ad-hoc Meldung"/>
        </xs:restriction>
      </xs:simpleType>
      <xs:simpleType name="KLVV.01.01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090"/>
          <xs:enumeration value="R0100"/>
          <xs:enumeration value="R0110"/>
          <xs:enumeration value="R0120"/>
          <xs:enumeration value="R0130"/>
          <xs:enumeration value="R0140"/>
          <xs:enumeration value="R0150"/>
          <xs:enumeration value="R0160"/>
          <xs:enumeration value="R0170"/>
          <xs:enumeration value="R0180"/>
          <xs:enumeration value="R0190"/>
          <xs:enumeration value="R0200"/>
          <xs:enumeration value="R0210"/>
          <xs:enumeration value="R0220"/>
          <xs:enumeration value="R0230"/>
          <xs:enumeration value="R0240"/>
          <xs:enumeration value="R0310"/>
          <xs:enumeration value="R0320"/>
          <xs:enumeration value="R0330"/>
          <xs:enumeration value="R0340"/>
          <xs:enumeration value="R0350"/>
          <xs:enumeration value="R0360"/>
          <xs:enumeration value="R0370"/>
          <xs:enumeration value="R0380"/>
          <xs:enumeration value="R0390"/>
          <xs:enumeration value="R0400"/>
          <xs:enumeration value="R0410"/>
          <xs:enumeration value="R0420"/>
          <xs:enumeration value="R0430"/>
          <xs:enumeration value="R0440"/>
          <xs:enumeration value="R0450"/>
          <xs:enumeration value="R0451"/>
          <xs:enumeration value="R0452"/>
          <xs:enumeration value="R0453"/>
          <xs:enumeration value="R0460"/>
          <xs:enumeration value="R0470"/>
          <xs:enumeration value="R0480"/>
          <xs:enumeration value="R0490"/>
          <xs:enumeration value="R0500"/>
          <xs:enumeration value="R0510"/>
          <xs:enumeration value="R0520"/>
          <xs:enumeration value="R0530"/>
          <xs:enumeration value="R0540"/>
          <xs:enumeration value="R0550"/>
          <xs:enumeration value="R0560"/>
          <xs:enumeration value="R0570"/>
          <xs:enumeration value="R0580"/>
        </xs:restriction>
      </xs:simpleType>
      <xs:simpleType name="KLVV.01.01_ColumncodeType">
        <xs:annotation>
          <xs:documentation>
			C und dann 4 Stellen
			Beispiel: C0010
			</xs:documentation>
        </xs:annotation>
        <xs:restriction base="xs:string">
          <xs:enumeration value="C0010"/>
        </xs:restriction>
      </xs:simpleType>
      <xs:simpleType name="KLVV.01.07_RowcodeType">
        <xs:annotation>
          <xs:documentation>
			R und dann 4 Stellen
			Beispiel: R0010
			</xs:documentation>
        </xs:annotation>
        <xs:restriction base="xs:string">
          <xs:enumeration value="R0010"/>
          <xs:enumeration value="R0020"/>
          <xs:enumeration value="R0030"/>
          <xs:enumeration value="R0040"/>
          <xs:enumeration value="R0050"/>
        </xs:restriction>
      </xs:simpleType>
      <xs:simpleType name="KLVV.01.07_ColumncodeType">
        <xs:annotation>
          <xs:documentation>
			C und dann 4 Stellen
			Beispiel: C0010
			</xs:documentation>
        </xs:annotation>
        <xs:restriction base="xs:string">
          <xs:enumeration value="C0010"/>
        </xs:restriction>
      </xs:simpleType>
      <xs:simpleType name="KLVV.02.01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090"/>
          <xs:enumeration value="R0100"/>
          <xs:enumeration value="R0110"/>
          <xs:enumeration value="R0120"/>
          <xs:enumeration value="R0130"/>
          <xs:enumeration value="R0140"/>
          <xs:enumeration value="R0150"/>
          <xs:enumeration value="R0160"/>
          <xs:enumeration value="R0170"/>
          <xs:enumeration value="R0180"/>
          <xs:enumeration value="R0190"/>
          <xs:enumeration value="R0200"/>
          <xs:enumeration value="R0210"/>
          <xs:enumeration value="R0220"/>
          <xs:enumeration value="R0230"/>
          <xs:enumeration value="R0240"/>
          <xs:enumeration value="R0250"/>
          <xs:enumeration value="R0260"/>
          <xs:enumeration value="R0270"/>
          <xs:enumeration value="R0280"/>
          <xs:enumeration value="R0290"/>
          <xs:enumeration value="R0300"/>
          <xs:enumeration value="R0310"/>
          <xs:enumeration value="R0320"/>
          <xs:enumeration value="R0330"/>
          <xs:enumeration value="R0340"/>
          <xs:enumeration value="R0350"/>
        </xs:restriction>
      </xs:simpleType>
      <xs:simpleType name="KLVV.02.01_ColumncodeType">
        <xs:annotation>
          <xs:documentation>
			C und dann 4 Stellen
			Beispiel: C0010
			</xs:documentation>
        </xs:annotation>
        <xs:restriction base="xs:string">
          <xs:enumeration value="C0010"/>
        </xs:restriction>
      </xs:simpleType>
      <xs:simpleType name="KLVV.02.03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090"/>
          <xs:enumeration value="R0100"/>
          <xs:enumeration value="R0110"/>
        </xs:restriction>
      </xs:simpleType>
      <xs:simpleType name="KLVV.02.03_ColumncodeType">
        <xs:annotation>
          <xs:documentation>
			C und dann 4 Stellen
			Beispiel: C0010
			</xs:documentation>
        </xs:annotation>
        <xs:restriction base="xs:string">
          <xs:enumeration value="C0010"/>
          <xs:enumeration value="C0020"/>
          <xs:enumeration value="C0030"/>
          <xs:enumeration value="C0040"/>
          <xs:enumeration value="C0050"/>
          <xs:enumeration value="C0060"/>
        </xs:restriction>
      </xs:simpleType>
      <xs:simpleType name="KLVV.02.04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090"/>
          <xs:enumeration value="R0100"/>
          <xs:enumeration value="R0110"/>
          <xs:enumeration value="R0120"/>
          <xs:enumeration value="R0130"/>
          <xs:enumeration value="R0140"/>
          <xs:enumeration value="R0150"/>
          <xs:enumeration value="R0160"/>
          <xs:enumeration value="R0170"/>
          <xs:enumeration value="R0180"/>
          <xs:enumeration value="R0190"/>
          <xs:enumeration value="R0200"/>
          <xs:enumeration value="R0210"/>
          <xs:enumeration value="R0220"/>
          <xs:enumeration value="R0230"/>
          <xs:enumeration value="R0240"/>
          <xs:enumeration value="R0250"/>
          <xs:enumeration value="R0260"/>
          <xs:enumeration value="R0270"/>
          <xs:enumeration value="R0280"/>
          <xs:enumeration value="R0290"/>
          <xs:enumeration value="R0300"/>
          <xs:enumeration value="R0310"/>
          <xs:enumeration value="R0320"/>
          <xs:enumeration value="R0330"/>
        </xs:restriction>
      </xs:simpleType>
      <xs:simpleType name="KLVV.02.04_ColumncodeType">
        <xs:annotation>
          <xs:documentation>
			C und dann 4 Stellen
			Beispiel: C0010
			</xs:documentation>
        </xs:annotation>
        <xs:restriction base="xs:string">
          <xs:enumeration value="C0010"/>
          <xs:enumeration value="C0020"/>
          <xs:enumeration value="C0030"/>
          <xs:enumeration value="C0040"/>
          <xs:enumeration value="C0050"/>
          <xs:enumeration value="C0060"/>
        </xs:restriction>
      </xs:simpleType>
      <xs:simpleType name="KLVV.02.05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090"/>
          <xs:enumeration value="R0100"/>
          <xs:enumeration value="R0110"/>
          <xs:enumeration value="R0120"/>
          <xs:enumeration value="R0130"/>
          <xs:enumeration value="R0140"/>
          <xs:enumeration value="R0150"/>
          <xs:enumeration value="R0160"/>
        </xs:restriction>
      </xs:simpleType>
      <xs:simpleType name="KLVV.02.05_ColumncodeType">
        <xs:annotation>
          <xs:documentation>
			C und dann 4 Stellen
			Beispiel: C0010
			</xs:documentation>
        </xs:annotation>
        <xs:restriction base="xs:string">
          <xs:enumeration value="C0010"/>
        </xs:restriction>
      </xs:simpleType>
      <xs:simpleType name="KLVV.03.01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70"/>
          <xs:enumeration value="R0100"/>
          <xs:enumeration value="R0140"/>
          <xs:enumeration value="R0150"/>
          <xs:enumeration value="R0160"/>
          <xs:enumeration value="R0170"/>
          <xs:enumeration value="R0180"/>
          <xs:enumeration value="R0190"/>
          <xs:enumeration value="R0200"/>
          <xs:enumeration value="R0210"/>
          <xs:enumeration value="R0260"/>
          <xs:enumeration value="R0270"/>
          <xs:enumeration value="R0280"/>
        </xs:restriction>
      </xs:simpleType>
      <xs:simpleType name="KLVV.03.01_ColumncodeType">
        <xs:annotation>
          <xs:documentation>
			C und dann 4 Stellen
			Beispiel: C0010
			</xs:documentation>
        </xs:annotation>
        <xs:restriction base="xs:string">
          <xs:enumeration value="C0010"/>
        </xs:restriction>
      </xs:simpleType>
      <xs:simpleType name="KLVV.03.02_RowcodeType">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restriction>
      </xs:simpleType>
      <xs:simpleType name="KLVV.03.02_ColumncodeType">
        <xs:annotation>
          <xs:documentation>
			C und dann 4 Stellen
			Beispiel: C0010
			</xs:documentation>
        </xs:annotation>
        <xs:restriction base="xs:string">
          <xs:enumeration value="C0010"/>
          <xs:enumeration value="C0020"/>
          <xs:enumeration value="C0030"/>
          <xs:enumeration value="C0040"/>
          <xs:enumeration value="C0050"/>
          <xs:enumeration value="C0060"/>
        </xs:restriction>
      </xs:simpleType>
      <xs:simpleType name="KLVV.04.01_RowcodeType_string">
        <xs:annotation>
          <xs:documentation>
			R und dann 4 Stellen
			Beispiel: R0010
			</xs:documentation>
        </xs:annotation>
        <xs:restriction base="xs:string">
          <xs:enumeration value="R0010"/>
          <xs:enumeration value="R0020"/>
          <xs:enumeration value="R0030"/>
          <xs:enumeration value="R0040"/>
          <xs:enumeration value="R0050"/>
          <xs:enumeration value="R0060"/>
          <xs:enumeration value="R0070"/>
          <xs:enumeration value="R0080"/>
          <xs:enumeration value="R0160"/>
          <xs:enumeration value="R0210"/>
          <xs:enumeration value="R0220"/>
          <xs:enumeration value="R0230"/>
        </xs:restriction>
      </xs:simpleType>
      <xs:simpleType name="KLVV.04.01_RowcodeType_decimal">
        <xs:annotation>
          <xs:documentation>
			R und dann 4 Stellen
			Beispiel: R0010
			</xs:documentation>
        </xs:annotation>
        <xs:restriction base="xs:string">
          <xs:enumeration value="R0250"/>
          <xs:enumeration value="R0260"/>
          <xs:enumeration value="R0270"/>
          <xs:enumeration value="R0280"/>
          <xs:enumeration value="R0290"/>
          <xs:enumeration value="R0300"/>
          <xs:enumeration value="R0310"/>
          <xs:enumeration value="R0320"/>
          <xs:enumeration value="R0330"/>
          <xs:enumeration value="R0340"/>
          <xs:enumeration value="R0350"/>
          <xs:enumeration value="R0360"/>
          <xs:enumeration value="R0370"/>
          <xs:enumeration value="R0380"/>
          <xs:enumeration value="R0390"/>
        </xs:restriction>
      </xs:simpleType>
      <xs:simpleType name="KLVV.04.01_ColumncodeType">
        <xs:annotation>
          <xs:documentation>
			C und dann 4 Stellen
			Beispiel: C0010
			</xs:documentation>
        </xs:annotation>
        <xs:restriction base="xs:string">
          <xs:enumeration value="C0010"/>
        </xs:restriction>
      </xs:simpleType>
      <xs:simpleType name="KLVV_GE_1">
        <xs:annotation>
          <xs:documentation>
			Art der Gewinnermittlung
			</xs:documentation>
        </xs:annotation>
        <xs:restriction base="xs:string">
          <xs:enumeration value="§ 4 Abs. 1 EStG 1988"/>
          <xs:enumeration value="§ 4 Abs. 3 EStG 1988"/>
        </xs:restriction>
      </xs:simpleType>
      <xs:simpleType name="KLVV_VM_1">
        <xs:annotation>
          <xs:documentation>
			Art der Vollmachtserteilung
			</xs:documentation>
        </xs:annotation>
        <xs:restriction base="xs:string">
          <xs:enumeration value="schriftlich"/>
          <xs:enumeration value="mündlich"/>
        </xs:restriction>
      </xs:simpleType>
      <xs:simpleType name="KLVV_RV_1">
        <xs:annotation>
          <xs:documentation>
			Art des Rückversicherungsvertrages
			</xs:documentation>
        </xs:annotation>
        <xs:restriction base="xs:string">
          <xs:enumeration value="Gestaffelte Quotenrückversicherung"/>
          <xs:enumeration value="Summenexzedenten-Rückversicherung"/>
          <xs:enumeration value="Jahresüberschaden-Rückversicherung"/>
          <xs:enumeration value="Schadenexzedenten-Rückversicherung"/>
        </xs:restriction>
      </xs:simpleType>
      <xs:simpleType name="KLVV_AR_1">
        <xs:annotation>
          <xs:documentation>
			Funktion Aufsichtsrat
			</xs:documentation>
        </xs:annotation>
        <xs:restriction base="xs:string">
          <xs:enumeration value="Vorsitzender des Aufsichtsrats"/>
          <xs:enumeration value="Mitglied des Aufsichtsrats, kein Ersatzmitglied"/>
          <xs:enumeration value="Ersatzmitglied des Aufsichtsrats"/>
        </xs:restriction>
      </xs:simpleType>
      <xs:simpleType name="KLVV_VO_1">
        <xs:annotation>
          <xs:documentation>
			Funktion Vorstand
			</xs:documentation>
        </xs:annotation>
        <xs:restriction base="xs:string">
          <xs:enumeration value="Einzelvorstand"/>
          <xs:enumeration value="Vorsitzender des Vorstands"/>
          <xs:enumeration value="Vorstandsmitglied"/>
          <xs:enumeration value="Vorstandsmitglied (Stellvertretung)"/>
        </xs:restriction>
      </xs:simpleType>
      <xs:simpleType name="KLVV_JN_1">
        <xs:annotation>
          <xs:documentation>
			Ja_Nein
			</xs:documentation>
        </xs:annotation>
        <xs:restriction base="xs:string">
          <xs:enumeration value="Ja"/>
          <xs:enumeration value="Nein"/>
        </xs:restriction>
      </xs:simpleType>
      <xs:simpleType name="KLVV_KA_1">
        <xs:annotation>
          <xs:documentation>
			Kategorie
			</xs:documentation>
        </xs:annotation>
        <xs:restriction base="xs:string">
          <xs:enumeration value="221"/>
          <xs:enumeration value="222"/>
          <xs:enumeration value="223"/>
          <xs:enumeration value="231"/>
          <xs:enumeration value="232"/>
          <xs:enumeration value="233"/>
          <xs:enumeration value="241"/>
          <xs:enumeration value="242"/>
          <xs:enumeration value="243"/>
          <xs:enumeration value="244"/>
        </xs:restriction>
      </xs:simpleType>
      <xs:simpleType name="KLVV_SP_1">
        <xs:annotation>
          <xs:documentation>
			Sparte
			</xs:documentation>
        </xs:annotation>
        <xs:restriction base="xs:string">
          <xs:enumeration value="Unfall"/>
          <xs:enumeration value="Krankheit"/>
          <xs:enumeration value="Landfahrzeug-Kasko(ohne Schienenfahrzeuge)"/>
          <xs:enumeration value="Schienenfahrzeug-Kasko"/>
          <xs:enumeration value="Luftfahrzeug-Kasko"/>
          <xs:enumeration value="See-, Binnensee- und Flussschiffahrt-Kasko"/>
          <xs:enumeration value="Transportgüter"/>
          <xs:enumeration value="Feuer und Elementarschäden"/>
          <xs:enumeration value="Sonstige Sachschäden"/>
          <xs:enumeration value="Haftpflicht für Landfahrzeuge mit eigenem Antrieb"/>
          <xs:enumeration value="Luftfahrzeug-Haftpflicht"/>
          <xs:enumeration value="See-, Binnensee- und Flussschiffahrt-Haftpflicht"/>
          <xs:enumeration value="Allgemeine Haftpflicht"/>
          <xs:enumeration value="Kredit"/>
          <xs:enumeration value="Kaution"/>
          <xs:enumeration value="Verschiedene finanzielle Verluste"/>
          <xs:enumeration value="Rechtsschutz"/>
          <xs:enumeration value="Beistandsleistungen"/>
          <xs:enumeration value="Leben (soweit nicht unter den Z 20 bis 22 erfasst)"/>
          <xs:enumeration value="Heirats- und Geburtenversicherung"/>
          <xs:enumeration value="Fondsgebundene und indexgebundene Lebensversicherung"/>
          <xs:enumeration value="Tontinengeschäfte"/>
          <xs:enumeration value="Rückversicherung"/>
          <xs:enumeration value="Sonstige Sparte"/>
        </xs:restriction>
      </xs:simpleType>
      <xs:simpleType name="KLVV_WA_1">
        <xs:annotation>
          <xs:documentation>
			Währung
			</xs:documentation>
        </xs:annotation>
        <xs:restriction base="xs:string">
          <xs:enumeration value="EUR"/>
          <xs:enumeration value="AED"/>
          <xs:enumeration value="AFN"/>
          <xs:enumeration value="ALL"/>
          <xs:enumeration value="AMD"/>
          <xs:enumeration value="ANG"/>
          <xs:enumeration value="AOA"/>
          <xs:enumeration value="ARS"/>
          <xs:enumeration value="AUD"/>
          <xs:enumeration value="AWG"/>
          <xs:enumeration value="AZN"/>
          <xs:enumeration value="BAM"/>
          <xs:enumeration value="BBD"/>
          <xs:enumeration value="BDT"/>
          <xs:enumeration value="BGN"/>
          <xs:enumeration value="BHD"/>
          <xs:enumeration value="BIF"/>
          <xs:enumeration value="BMD"/>
          <xs:enumeration value="BND"/>
          <xs:enumeration value="BOB"/>
          <xs:enumeration value="BOV"/>
          <xs:enumeration value="BRL"/>
          <xs:enumeration value="BSD"/>
          <xs:enumeration value="BTN"/>
          <xs:enumeration value="BWP"/>
          <xs:enumeration value="BYN"/>
          <xs:enumeration value="BYR"/>
          <xs:enumeration value="BZD"/>
          <xs:enumeration value="CAD"/>
          <xs:enumeration value="CDF"/>
          <xs:enumeration value="CHE"/>
          <xs:enumeration value="CHF"/>
          <xs:enumeration value="CHW"/>
          <xs:enumeration value="CLF"/>
          <xs:enumeration value="CLP"/>
          <xs:enumeration value="CNY"/>
          <xs:enumeration value="COP"/>
          <xs:enumeration value="COU"/>
          <xs:enumeration value="CRC"/>
          <xs:enumeration value="CUC"/>
          <xs:enumeration value="CUP"/>
          <xs:enumeration value="CVE"/>
          <xs:enumeration value="CZK"/>
          <xs:enumeration value="DJF"/>
          <xs:enumeration value="DKK"/>
          <xs:enumeration value="DOP"/>
          <xs:enumeration value="DZD"/>
          <xs:enumeration value="EEK"/>
          <xs:enumeration value="EGP"/>
          <xs:enumeration value="ERN"/>
          <xs:enumeration value="ETB"/>
          <xs:enumeration value="FJD"/>
          <xs:enumeration value="FKP"/>
          <xs:enumeration value="GBP"/>
          <xs:enumeration value="GEL"/>
          <xs:enumeration value="GHS"/>
          <xs:enumeration value="GIP"/>
          <xs:enumeration value="GMD"/>
          <xs:enumeration value="GNF"/>
          <xs:enumeration value="GTQ"/>
          <xs:enumeration value="GYD"/>
          <xs:enumeration value="HKD"/>
          <xs:enumeration value="HNL"/>
          <xs:enumeration value="HRK"/>
          <xs:enumeration value="HTG"/>
          <xs:enumeration value="HUF"/>
          <xs:enumeration value="IDR"/>
          <xs:enumeration value="ILS"/>
          <xs:enumeration value="INR"/>
          <xs:enumeration value="IQD"/>
          <xs:enumeration value="IRR"/>
          <xs:enumeration value="ISK"/>
          <xs:enumeration value="JMD"/>
          <xs:enumeration value="JOD"/>
          <xs:enumeration value="JPY"/>
          <xs:enumeration value="KES"/>
          <xs:enumeration value="KGS"/>
          <xs:enumeration value="KHR"/>
          <xs:enumeration value="KMF"/>
          <xs:enumeration value="KPW"/>
          <xs:enumeration value="KRW"/>
          <xs:enumeration value="KWD"/>
          <xs:enumeration value="KYD"/>
          <xs:enumeration value="KZT"/>
          <xs:enumeration value="LAK"/>
          <xs:enumeration value="LBP"/>
          <xs:enumeration value="LKR"/>
          <xs:enumeration value="LRD"/>
          <xs:enumeration value="LSL"/>
          <xs:enumeration value="LTL"/>
          <xs:enumeration value="LVL"/>
          <xs:enumeration value="LYD"/>
          <xs:enumeration value="MAD"/>
          <xs:enumeration value="MDL"/>
          <xs:enumeration value="MGA"/>
          <xs:enumeration value="MKD"/>
          <xs:enumeration value="MMK"/>
          <xs:enumeration value="MNT"/>
          <xs:enumeration value="MOP"/>
          <xs:enumeration value="MRO"/>
          <xs:enumeration value="MRU"/>
          <xs:enumeration value="MUR"/>
          <xs:enumeration value="MVR"/>
          <xs:enumeration value="MWK"/>
          <xs:enumeration value="MXN"/>
          <xs:enumeration value="MXV"/>
          <xs:enumeration value="MYR"/>
          <xs:enumeration value="MZN"/>
          <xs:enumeration value="NAD"/>
          <xs:enumeration value="NGN"/>
          <xs:enumeration value="NIO"/>
          <xs:enumeration value="NOK"/>
          <xs:enumeration value="NPR"/>
          <xs:enumeration value="NZD"/>
          <xs:enumeration value="OMR"/>
          <xs:enumeration value="PAB"/>
          <xs:enumeration value="PEN"/>
          <xs:enumeration value="PGK"/>
          <xs:enumeration value="PHP"/>
          <xs:enumeration value="PKR"/>
          <xs:enumeration value="PLN"/>
          <xs:enumeration value="PYG"/>
          <xs:enumeration value="QAR"/>
          <xs:enumeration value="RON"/>
          <xs:enumeration value="RSD"/>
          <xs:enumeration value="RUB"/>
          <xs:enumeration value="RWF"/>
          <xs:enumeration value="SAR"/>
          <xs:enumeration value="SBD"/>
          <xs:enumeration value="SCR"/>
          <xs:enumeration value="SDG"/>
          <xs:enumeration value="SEK"/>
          <xs:enumeration value="SGD"/>
          <xs:enumeration value="SHP"/>
          <xs:enumeration value="SLL"/>
          <xs:enumeration value="SOS"/>
          <xs:enumeration value="SRD"/>
          <xs:enumeration value="SSP"/>
          <xs:enumeration value="STD"/>
          <xs:enumeration value="STN"/>
          <xs:enumeration value="SVC"/>
          <xs:enumeration value="SYP"/>
          <xs:enumeration value="SZL"/>
          <xs:enumeration value="THB"/>
          <xs:enumeration value="TJS"/>
          <xs:enumeration value="TMT"/>
          <xs:enumeration value="TND"/>
          <xs:enumeration value="TOP"/>
          <xs:enumeration value="TRY"/>
          <xs:enumeration value="TTD"/>
          <xs:enumeration value="TWD"/>
          <xs:enumeration value="TZS"/>
          <xs:enumeration value="UAH"/>
          <xs:enumeration value="UGX"/>
          <xs:enumeration value="USD"/>
          <xs:enumeration value="USN"/>
          <xs:enumeration value="USS"/>
          <xs:enumeration value="UYI"/>
          <xs:enumeration value="UYU"/>
          <xs:enumeration value="UYW"/>
          <xs:enumeration value="UZS"/>
          <xs:enumeration value="VEF"/>
          <xs:enumeration value="VES"/>
          <xs:enumeration value="VND"/>
          <xs:enumeration value="VUV"/>
          <xs:enumeration value="WST"/>
          <xs:enumeration value="XAF"/>
          <xs:enumeration value="XAG"/>
          <xs:enumeration value="XAU"/>
          <xs:enumeration value="XBA"/>
          <xs:enumeration value="XBB"/>
          <xs:enumeration value="XBC"/>
          <xs:enumeration value="XBD"/>
          <xs:enumeration value="XCD"/>
          <xs:enumeration value="XDR"/>
          <xs:enumeration value="XFU"/>
          <xs:enumeration value="XOF"/>
          <xs:enumeration value="XPD"/>
          <xs:enumeration value="XPF"/>
          <xs:enumeration value="XPT"/>
          <xs:enumeration value="XSU"/>
          <xs:enumeration value="XTS"/>
          <xs:enumeration value="XUA"/>
          <xs:enumeration value="YER"/>
          <xs:enumeration value="ZAR"/>
          <xs:enumeration value="ZMK"/>
          <xs:enumeration value="ZMW"/>
          <xs:enumeration value="ZWL"/>
        </xs:restriction>
      </xs:simpleType>
    </xs:schema>
  </Schema>
  <Map ID="4" Name="KLVV_Meldung_jks_Zuordnung" RootElement="KLVV_Meldung_jks" SchemaID="Schema1" ShowImportExportValidationErrors="true" AutoFit="true" Append="false" PreserveSortAFLayout="true" PreserveFormat="true"/>
</MapInfo>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8" Type="http://schemas.microsoft.com/office/2006/relationships/vbaProject" Target="vbaProject.bin"/><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xmlMaps" Target="xmlMap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customXml" Target="../customXml/item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666750</xdr:colOff>
      <xdr:row>11</xdr:row>
      <xdr:rowOff>104774</xdr:rowOff>
    </xdr:from>
    <xdr:to>
      <xdr:col>9</xdr:col>
      <xdr:colOff>266700</xdr:colOff>
      <xdr:row>57</xdr:row>
      <xdr:rowOff>190499</xdr:rowOff>
    </xdr:to>
    <xdr:sp macro="" textlink="">
      <xdr:nvSpPr>
        <xdr:cNvPr id="12" name="Rechteck 11">
          <a:extLst>
            <a:ext uri="{FF2B5EF4-FFF2-40B4-BE49-F238E27FC236}">
              <a16:creationId xmlns:a16="http://schemas.microsoft.com/office/drawing/2014/main" id="{00000000-0008-0000-0100-00000C000000}"/>
            </a:ext>
          </a:extLst>
        </xdr:cNvPr>
        <xdr:cNvSpPr/>
      </xdr:nvSpPr>
      <xdr:spPr>
        <a:xfrm>
          <a:off x="666750" y="2495549"/>
          <a:ext cx="12744450" cy="8372475"/>
        </a:xfrm>
        <a:prstGeom prst="rect">
          <a:avLst/>
        </a:prstGeom>
        <a:noFill/>
        <a:ln w="28575"/>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de-DE" sz="1100"/>
        </a:p>
      </xdr:txBody>
    </xdr:sp>
    <xdr:clientData/>
  </xdr:twoCellAnchor>
  <mc:AlternateContent xmlns:mc="http://schemas.openxmlformats.org/markup-compatibility/2006">
    <mc:Choice xmlns:a14="http://schemas.microsoft.com/office/drawing/2010/main" Requires="a14">
      <xdr:twoCellAnchor>
        <xdr:from>
          <xdr:col>1</xdr:col>
          <xdr:colOff>571500</xdr:colOff>
          <xdr:row>29</xdr:row>
          <xdr:rowOff>0</xdr:rowOff>
        </xdr:from>
        <xdr:to>
          <xdr:col>2</xdr:col>
          <xdr:colOff>0</xdr:colOff>
          <xdr:row>30</xdr:row>
          <xdr:rowOff>171450</xdr:rowOff>
        </xdr:to>
        <xdr:sp macro="" textlink="">
          <xdr:nvSpPr>
            <xdr:cNvPr id="145412" name="Button 4" hidden="1">
              <a:extLst>
                <a:ext uri="{63B3BB69-23CF-44E3-9099-C40C66FF867C}">
                  <a14:compatExt spid="_x0000_s145412"/>
                </a:ext>
                <a:ext uri="{FF2B5EF4-FFF2-40B4-BE49-F238E27FC236}">
                  <a16:creationId xmlns:a16="http://schemas.microsoft.com/office/drawing/2014/main" id="{00000000-0008-0000-0100-00000438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100" b="1" i="0" u="none" strike="noStrike" baseline="0">
                  <a:solidFill>
                    <a:srgbClr val="000000"/>
                  </a:solidFill>
                  <a:latin typeface="Calibri Light"/>
                  <a:cs typeface="Calibri Light"/>
                </a:rPr>
                <a:t>Test auf leere Pflichtfelder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xdr:col>
          <xdr:colOff>581025</xdr:colOff>
          <xdr:row>38</xdr:row>
          <xdr:rowOff>190500</xdr:rowOff>
        </xdr:from>
        <xdr:to>
          <xdr:col>2</xdr:col>
          <xdr:colOff>0</xdr:colOff>
          <xdr:row>40</xdr:row>
          <xdr:rowOff>161925</xdr:rowOff>
        </xdr:to>
        <xdr:sp macro="" textlink="">
          <xdr:nvSpPr>
            <xdr:cNvPr id="145413" name="Button 5" hidden="1">
              <a:extLst>
                <a:ext uri="{63B3BB69-23CF-44E3-9099-C40C66FF867C}">
                  <a14:compatExt spid="_x0000_s145413"/>
                </a:ext>
                <a:ext uri="{FF2B5EF4-FFF2-40B4-BE49-F238E27FC236}">
                  <a16:creationId xmlns:a16="http://schemas.microsoft.com/office/drawing/2014/main" id="{00000000-0008-0000-0100-0000053802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de-DE" sz="1100" b="1" i="0" u="none" strike="noStrike" baseline="0">
                  <a:solidFill>
                    <a:srgbClr val="000000"/>
                  </a:solidFill>
                  <a:latin typeface="Calibri Light"/>
                  <a:cs typeface="Calibri Light"/>
                </a:rPr>
                <a:t>XML-Datei erstellen</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xdr:col>
          <xdr:colOff>581025</xdr:colOff>
          <xdr:row>54</xdr:row>
          <xdr:rowOff>0</xdr:rowOff>
        </xdr:from>
        <xdr:to>
          <xdr:col>1</xdr:col>
          <xdr:colOff>2343150</xdr:colOff>
          <xdr:row>56</xdr:row>
          <xdr:rowOff>0</xdr:rowOff>
        </xdr:to>
        <xdr:sp macro="" textlink="">
          <xdr:nvSpPr>
            <xdr:cNvPr id="145418" name="Button 10" hidden="1">
              <a:extLst>
                <a:ext uri="{63B3BB69-23CF-44E3-9099-C40C66FF867C}">
                  <a14:compatExt spid="_x0000_s145418"/>
                </a:ext>
                <a:ext uri="{FF2B5EF4-FFF2-40B4-BE49-F238E27FC236}">
                  <a16:creationId xmlns:a16="http://schemas.microsoft.com/office/drawing/2014/main" id="{00000000-0008-0000-0100-00000A380200}"/>
                </a:ext>
              </a:extLst>
            </xdr:cNvPr>
            <xdr:cNvSpPr/>
          </xdr:nvSpPr>
          <xdr:spPr bwMode="auto">
            <a:xfrm>
              <a:off x="0" y="0"/>
              <a:ext cx="0" cy="0"/>
            </a:xfrm>
            <a:prstGeom prst="rect">
              <a:avLst/>
            </a:prstGeom>
            <a:noFill/>
            <a:ln w="19050">
              <a:miter lim="800000"/>
              <a:headEnd/>
              <a:tailEnd/>
            </a:ln>
            <a:effectLst/>
            <a:extLst>
              <a:ext uri="{AF507438-7753-43E0-B8FC-AC1667EBCBE1}">
                <a14:hiddenEffects>
                  <a:effectLst>
                    <a:outerShdw dist="35921" dir="2700000" algn="ctr" rotWithShape="0">
                      <a:srgbClr val="000000"/>
                    </a:outerShdw>
                  </a:effectLst>
                </a14:hiddenEffects>
              </a:ext>
              <a:ext uri="{53640926-AAD7-44D8-BBD7-CCE9431645EC}">
                <a14:shadowObscured val="1"/>
              </a:ext>
            </a:extLst>
          </xdr:spPr>
          <xdr:txBody>
            <a:bodyPr vertOverflow="clip" wrap="square" lIns="36576" tIns="27432" rIns="36576" bIns="27432" anchor="ctr" upright="1"/>
            <a:lstStyle/>
            <a:p>
              <a:pPr algn="ctr" rtl="0">
                <a:defRPr sz="1000"/>
              </a:pPr>
              <a:r>
                <a:rPr lang="de-DE" sz="1100" b="1" i="0" u="none" strike="noStrike" baseline="0">
                  <a:solidFill>
                    <a:srgbClr val="000000"/>
                  </a:solidFill>
                  <a:latin typeface="Calibri Light"/>
                  <a:cs typeface="Calibri Light"/>
                </a:rPr>
                <a:t>PDF-Export erstellen</a:t>
              </a:r>
            </a:p>
          </xdr:txBody>
        </xdr:sp>
        <xdr:clientData fLocksWithSheet="0" fPrintsWithSheet="0"/>
      </xdr:twoCellAnchor>
    </mc:Choice>
    <mc:Fallback/>
  </mc:AlternateContent>
  <xdr:twoCellAnchor>
    <xdr:from>
      <xdr:col>3</xdr:col>
      <xdr:colOff>85725</xdr:colOff>
      <xdr:row>5</xdr:row>
      <xdr:rowOff>28575</xdr:rowOff>
    </xdr:from>
    <xdr:to>
      <xdr:col>3</xdr:col>
      <xdr:colOff>466725</xdr:colOff>
      <xdr:row>8</xdr:row>
      <xdr:rowOff>0</xdr:rowOff>
    </xdr:to>
    <xdr:sp macro="" textlink="">
      <xdr:nvSpPr>
        <xdr:cNvPr id="4" name="Geschweifte Klammer rechts 3">
          <a:extLst>
            <a:ext uri="{FF2B5EF4-FFF2-40B4-BE49-F238E27FC236}">
              <a16:creationId xmlns:a16="http://schemas.microsoft.com/office/drawing/2014/main" id="{00000000-0008-0000-0100-000004000000}"/>
            </a:ext>
          </a:extLst>
        </xdr:cNvPr>
        <xdr:cNvSpPr/>
      </xdr:nvSpPr>
      <xdr:spPr>
        <a:xfrm>
          <a:off x="8201025" y="1085850"/>
          <a:ext cx="381000" cy="733425"/>
        </a:xfrm>
        <a:prstGeom prst="rightBrace">
          <a:avLst/>
        </a:prstGeom>
      </xdr:spPr>
      <xdr:style>
        <a:lnRef idx="3">
          <a:schemeClr val="accent2"/>
        </a:lnRef>
        <a:fillRef idx="0">
          <a:schemeClr val="accent2"/>
        </a:fillRef>
        <a:effectRef idx="2">
          <a:schemeClr val="accent2"/>
        </a:effectRef>
        <a:fontRef idx="minor">
          <a:schemeClr val="tx1"/>
        </a:fontRef>
      </xdr:style>
      <xdr:txBody>
        <a:bodyPr vertOverflow="clip" horzOverflow="clip" rtlCol="0" anchor="t"/>
        <a:lstStyle/>
        <a:p>
          <a:pPr algn="l"/>
          <a:endParaRPr lang="de-DE" sz="1100"/>
        </a:p>
      </xdr:txBody>
    </xdr:sp>
    <xdr:clientData/>
  </xdr:twoCellAnchor>
  <xdr:twoCellAnchor>
    <xdr:from>
      <xdr:col>2</xdr:col>
      <xdr:colOff>200025</xdr:colOff>
      <xdr:row>39</xdr:row>
      <xdr:rowOff>0</xdr:rowOff>
    </xdr:from>
    <xdr:to>
      <xdr:col>2</xdr:col>
      <xdr:colOff>523875</xdr:colOff>
      <xdr:row>40</xdr:row>
      <xdr:rowOff>171450</xdr:rowOff>
    </xdr:to>
    <xdr:sp macro="" textlink="">
      <xdr:nvSpPr>
        <xdr:cNvPr id="9" name="Geschweifte Klammer rechts 8">
          <a:extLst>
            <a:ext uri="{FF2B5EF4-FFF2-40B4-BE49-F238E27FC236}">
              <a16:creationId xmlns:a16="http://schemas.microsoft.com/office/drawing/2014/main" id="{00000000-0008-0000-0100-000009000000}"/>
            </a:ext>
          </a:extLst>
        </xdr:cNvPr>
        <xdr:cNvSpPr/>
      </xdr:nvSpPr>
      <xdr:spPr>
        <a:xfrm>
          <a:off x="3400425" y="5534025"/>
          <a:ext cx="323850" cy="361950"/>
        </a:xfrm>
        <a:prstGeom prst="rightBrace">
          <a:avLst/>
        </a:prstGeom>
      </xdr:spPr>
      <xdr:style>
        <a:lnRef idx="3">
          <a:schemeClr val="accent2"/>
        </a:lnRef>
        <a:fillRef idx="0">
          <a:schemeClr val="accent2"/>
        </a:fillRef>
        <a:effectRef idx="2">
          <a:schemeClr val="accent2"/>
        </a:effectRef>
        <a:fontRef idx="minor">
          <a:schemeClr val="tx1"/>
        </a:fontRef>
      </xdr:style>
      <xdr:txBody>
        <a:bodyPr vertOverflow="clip" horzOverflow="clip" rtlCol="0" anchor="t"/>
        <a:lstStyle/>
        <a:p>
          <a:pPr algn="l"/>
          <a:endParaRPr lang="de-DE" sz="1100"/>
        </a:p>
      </xdr:txBody>
    </xdr:sp>
    <xdr:clientData/>
  </xdr:twoCellAnchor>
  <xdr:oneCellAnchor>
    <xdr:from>
      <xdr:col>2</xdr:col>
      <xdr:colOff>2559050</xdr:colOff>
      <xdr:row>52</xdr:row>
      <xdr:rowOff>76201</xdr:rowOff>
    </xdr:from>
    <xdr:ext cx="7112000" cy="952500"/>
    <xdr:sp macro="" textlink="">
      <xdr:nvSpPr>
        <xdr:cNvPr id="7" name="pdfExportWarteFenster" hidden="1">
          <a:extLst>
            <a:ext uri="{FF2B5EF4-FFF2-40B4-BE49-F238E27FC236}">
              <a16:creationId xmlns:a16="http://schemas.microsoft.com/office/drawing/2014/main" id="{00000000-0008-0000-0100-000007000000}"/>
            </a:ext>
          </a:extLst>
        </xdr:cNvPr>
        <xdr:cNvSpPr txBox="1"/>
      </xdr:nvSpPr>
      <xdr:spPr>
        <a:xfrm>
          <a:off x="5486400" y="10426701"/>
          <a:ext cx="7112000" cy="952500"/>
        </a:xfrm>
        <a:prstGeom prst="rect">
          <a:avLst/>
        </a:prstGeom>
        <a:solidFill>
          <a:sysClr val="window" lastClr="FFFFFF"/>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noAutofit/>
        </a:bodyPr>
        <a:lstStyle/>
        <a:p>
          <a:pPr algn="ctr"/>
          <a:r>
            <a:rPr lang="de-DE" sz="4600" b="0">
              <a:ln>
                <a:noFill/>
              </a:ln>
              <a:solidFill>
                <a:sysClr val="windowText" lastClr="000000"/>
              </a:solidFill>
              <a:effectLst/>
              <a:latin typeface="+mj-lt"/>
              <a:cs typeface="Arial" panose="020B0604020202020204" pitchFamily="34" charset="0"/>
            </a:rPr>
            <a:t>Der PDF-Export wird erstellt.</a:t>
          </a:r>
        </a:p>
      </xdr:txBody>
    </xdr:sp>
    <xdr:clientData/>
  </xdr:oneCellAnchor>
  <xdr:twoCellAnchor>
    <xdr:from>
      <xdr:col>2</xdr:col>
      <xdr:colOff>4381500</xdr:colOff>
      <xdr:row>13</xdr:row>
      <xdr:rowOff>171451</xdr:rowOff>
    </xdr:from>
    <xdr:to>
      <xdr:col>8</xdr:col>
      <xdr:colOff>98696</xdr:colOff>
      <xdr:row>15</xdr:row>
      <xdr:rowOff>57150</xdr:rowOff>
    </xdr:to>
    <xdr:grpSp>
      <xdr:nvGrpSpPr>
        <xdr:cNvPr id="10" name="Gruppieren 9">
          <a:extLst>
            <a:ext uri="{FF2B5EF4-FFF2-40B4-BE49-F238E27FC236}">
              <a16:creationId xmlns:a16="http://schemas.microsoft.com/office/drawing/2014/main" id="{00000000-0008-0000-0100-00000A000000}"/>
            </a:ext>
          </a:extLst>
        </xdr:cNvPr>
        <xdr:cNvGrpSpPr/>
      </xdr:nvGrpSpPr>
      <xdr:grpSpPr>
        <a:xfrm>
          <a:off x="7581900" y="2990851"/>
          <a:ext cx="5308871" cy="314324"/>
          <a:chOff x="7410450" y="2990851"/>
          <a:chExt cx="4823096" cy="323850"/>
        </a:xfrm>
      </xdr:grpSpPr>
      <xdr:grpSp>
        <xdr:nvGrpSpPr>
          <xdr:cNvPr id="6" name="Gruppieren 5">
            <a:extLst>
              <a:ext uri="{FF2B5EF4-FFF2-40B4-BE49-F238E27FC236}">
                <a16:creationId xmlns:a16="http://schemas.microsoft.com/office/drawing/2014/main" id="{00000000-0008-0000-0100-000006000000}"/>
              </a:ext>
            </a:extLst>
          </xdr:cNvPr>
          <xdr:cNvGrpSpPr/>
        </xdr:nvGrpSpPr>
        <xdr:grpSpPr>
          <a:xfrm>
            <a:off x="8181975" y="2990851"/>
            <a:ext cx="4051571" cy="323850"/>
            <a:chOff x="7391400" y="2990851"/>
            <a:chExt cx="4051571" cy="323850"/>
          </a:xfrm>
        </xdr:grpSpPr>
        <xdr:pic>
          <xdr:nvPicPr>
            <xdr:cNvPr id="3" name="Grafik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7391400" y="2990851"/>
              <a:ext cx="4051571" cy="323850"/>
            </a:xfrm>
            <a:prstGeom prst="rect">
              <a:avLst/>
            </a:prstGeom>
          </xdr:spPr>
        </xdr:pic>
        <xdr:sp macro="" textlink="">
          <xdr:nvSpPr>
            <xdr:cNvPr id="5" name="Rechteck 4">
              <a:extLst>
                <a:ext uri="{FF2B5EF4-FFF2-40B4-BE49-F238E27FC236}">
                  <a16:creationId xmlns:a16="http://schemas.microsoft.com/office/drawing/2014/main" id="{00000000-0008-0000-0100-000005000000}"/>
                </a:ext>
              </a:extLst>
            </xdr:cNvPr>
            <xdr:cNvSpPr/>
          </xdr:nvSpPr>
          <xdr:spPr>
            <a:xfrm>
              <a:off x="9725024" y="3009899"/>
              <a:ext cx="1219201" cy="285751"/>
            </a:xfrm>
            <a:prstGeom prst="rect">
              <a:avLst/>
            </a:prstGeom>
            <a:noFill/>
            <a:ln w="38100"/>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de-DE" sz="1100"/>
            </a:p>
          </xdr:txBody>
        </xdr:sp>
      </xdr:grpSp>
      <xdr:sp macro="" textlink="">
        <xdr:nvSpPr>
          <xdr:cNvPr id="8" name="Pfeil nach rechts 7">
            <a:extLst>
              <a:ext uri="{FF2B5EF4-FFF2-40B4-BE49-F238E27FC236}">
                <a16:creationId xmlns:a16="http://schemas.microsoft.com/office/drawing/2014/main" id="{00000000-0008-0000-0100-000008000000}"/>
              </a:ext>
            </a:extLst>
          </xdr:cNvPr>
          <xdr:cNvSpPr/>
        </xdr:nvSpPr>
        <xdr:spPr>
          <a:xfrm>
            <a:off x="7410450" y="3086100"/>
            <a:ext cx="647700" cy="161925"/>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de-DE" sz="1100"/>
          </a:p>
        </xdr:txBody>
      </xdr:sp>
    </xdr:grpSp>
    <xdr:clientData/>
  </xdr:twoCellAnchor>
  <xdr:twoCellAnchor>
    <xdr:from>
      <xdr:col>2</xdr:col>
      <xdr:colOff>4581525</xdr:colOff>
      <xdr:row>39</xdr:row>
      <xdr:rowOff>19051</xdr:rowOff>
    </xdr:from>
    <xdr:to>
      <xdr:col>8</xdr:col>
      <xdr:colOff>666750</xdr:colOff>
      <xdr:row>43</xdr:row>
      <xdr:rowOff>126999</xdr:rowOff>
    </xdr:to>
    <xdr:grpSp>
      <xdr:nvGrpSpPr>
        <xdr:cNvPr id="16" name="Gruppieren 15">
          <a:extLst>
            <a:ext uri="{FF2B5EF4-FFF2-40B4-BE49-F238E27FC236}">
              <a16:creationId xmlns:a16="http://schemas.microsoft.com/office/drawing/2014/main" id="{00000000-0008-0000-0100-000010000000}"/>
            </a:ext>
          </a:extLst>
        </xdr:cNvPr>
        <xdr:cNvGrpSpPr/>
      </xdr:nvGrpSpPr>
      <xdr:grpSpPr>
        <a:xfrm>
          <a:off x="7781925" y="8220076"/>
          <a:ext cx="5676900" cy="869948"/>
          <a:chOff x="3943350" y="8591552"/>
          <a:chExt cx="5208094" cy="548465"/>
        </a:xfrm>
      </xdr:grpSpPr>
      <xdr:sp macro="" textlink="">
        <xdr:nvSpPr>
          <xdr:cNvPr id="18" name="Pfeil nach rechts 17">
            <a:extLst>
              <a:ext uri="{FF2B5EF4-FFF2-40B4-BE49-F238E27FC236}">
                <a16:creationId xmlns:a16="http://schemas.microsoft.com/office/drawing/2014/main" id="{00000000-0008-0000-0100-000012000000}"/>
              </a:ext>
            </a:extLst>
          </xdr:cNvPr>
          <xdr:cNvSpPr/>
        </xdr:nvSpPr>
        <xdr:spPr>
          <a:xfrm>
            <a:off x="3943350" y="8620125"/>
            <a:ext cx="647700" cy="157162"/>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de-DE" sz="1100"/>
          </a:p>
        </xdr:txBody>
      </xdr:sp>
      <xdr:sp macro="" textlink="">
        <xdr:nvSpPr>
          <xdr:cNvPr id="13" name="Textfeld 12">
            <a:extLst>
              <a:ext uri="{FF2B5EF4-FFF2-40B4-BE49-F238E27FC236}">
                <a16:creationId xmlns:a16="http://schemas.microsoft.com/office/drawing/2014/main" id="{00000000-0008-0000-0100-00000D000000}"/>
              </a:ext>
            </a:extLst>
          </xdr:cNvPr>
          <xdr:cNvSpPr txBox="1"/>
        </xdr:nvSpPr>
        <xdr:spPr>
          <a:xfrm>
            <a:off x="4962526" y="8591552"/>
            <a:ext cx="4188918" cy="548465"/>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de-DE" sz="1050"/>
              <a:t>Der Name </a:t>
            </a:r>
            <a:r>
              <a:rPr lang="de-DE" sz="1050" baseline="0"/>
              <a:t>enthält neben dem </a:t>
            </a:r>
            <a:r>
              <a:rPr lang="de-DE" sz="1050" baseline="0">
                <a:solidFill>
                  <a:schemeClr val="accent1"/>
                </a:solidFill>
              </a:rPr>
              <a:t>Stichtag</a:t>
            </a:r>
            <a:r>
              <a:rPr lang="de-DE" sz="1050" baseline="0"/>
              <a:t>, die </a:t>
            </a:r>
            <a:r>
              <a:rPr lang="de-DE" sz="1050" baseline="0">
                <a:solidFill>
                  <a:schemeClr val="accent4"/>
                </a:solidFill>
              </a:rPr>
              <a:t>laufende Nummer </a:t>
            </a:r>
            <a:r>
              <a:rPr lang="de-DE" sz="1050" baseline="0"/>
              <a:t>(siehe Punkt 5), den </a:t>
            </a:r>
            <a:r>
              <a:rPr lang="de-DE" sz="1050" baseline="0">
                <a:solidFill>
                  <a:schemeClr val="accent6"/>
                </a:solidFill>
              </a:rPr>
              <a:t>Zeitpunkt der Erstellung </a:t>
            </a:r>
            <a:r>
              <a:rPr lang="de-DE" sz="1050" baseline="0"/>
              <a:t>und die </a:t>
            </a:r>
            <a:r>
              <a:rPr lang="de-DE" sz="1050" baseline="0">
                <a:solidFill>
                  <a:srgbClr val="7030A0"/>
                </a:solidFill>
              </a:rPr>
              <a:t>Nummer des kleinen Vereins</a:t>
            </a:r>
            <a:r>
              <a:rPr lang="de-DE" sz="1050" baseline="0"/>
              <a:t>. </a:t>
            </a:r>
          </a:p>
          <a:p>
            <a:r>
              <a:rPr lang="de-DE" sz="1050" u="sng"/>
              <a:t>Bsp.</a:t>
            </a:r>
            <a:r>
              <a:rPr lang="de-DE" sz="1050" u="sng" baseline="0"/>
              <a:t>:</a:t>
            </a:r>
            <a:r>
              <a:rPr lang="de-DE" sz="1050" b="1" baseline="0"/>
              <a:t> XML-Datei: jk</a:t>
            </a:r>
            <a:r>
              <a:rPr lang="de-DE" sz="1050" i="1" baseline="0"/>
              <a:t>s.</a:t>
            </a:r>
            <a:r>
              <a:rPr lang="de-DE" sz="1050" i="1" baseline="0">
                <a:solidFill>
                  <a:schemeClr val="accent1"/>
                </a:solidFill>
              </a:rPr>
              <a:t>20231231</a:t>
            </a:r>
            <a:r>
              <a:rPr lang="de-DE" sz="1050" i="1" baseline="0"/>
              <a:t>.</a:t>
            </a:r>
            <a:r>
              <a:rPr lang="de-DE" sz="1050" i="1" baseline="0">
                <a:solidFill>
                  <a:schemeClr val="accent4"/>
                </a:solidFill>
              </a:rPr>
              <a:t>00001</a:t>
            </a:r>
            <a:r>
              <a:rPr lang="de-DE" sz="1050" i="1" baseline="0"/>
              <a:t>.</a:t>
            </a:r>
            <a:r>
              <a:rPr lang="de-DE" sz="1050" i="1" baseline="0">
                <a:solidFill>
                  <a:schemeClr val="accent6"/>
                </a:solidFill>
              </a:rPr>
              <a:t>2023111309093535</a:t>
            </a:r>
            <a:r>
              <a:rPr lang="de-DE" sz="1050" i="1" baseline="0"/>
              <a:t>.</a:t>
            </a:r>
            <a:r>
              <a:rPr lang="de-DE" sz="1050" i="1" baseline="0">
                <a:solidFill>
                  <a:srgbClr val="7030A0"/>
                </a:solidFill>
              </a:rPr>
              <a:t>501</a:t>
            </a:r>
            <a:r>
              <a:rPr lang="de-DE" sz="1050" b="1" i="1" baseline="0">
                <a:solidFill>
                  <a:schemeClr val="accent2"/>
                </a:solidFill>
              </a:rPr>
              <a:t>.xml</a:t>
            </a:r>
            <a:endParaRPr lang="de-DE" sz="1050" b="1" i="1">
              <a:solidFill>
                <a:schemeClr val="accent2"/>
              </a:solidFill>
              <a:effectLst/>
            </a:endParaRPr>
          </a:p>
          <a:p>
            <a:endParaRPr lang="de-DE" sz="1050"/>
          </a:p>
        </xdr:txBody>
      </xdr:sp>
    </xdr:grpSp>
    <xdr:clientData/>
  </xdr:twoCellAnchor>
  <xdr:twoCellAnchor>
    <xdr:from>
      <xdr:col>2</xdr:col>
      <xdr:colOff>822325</xdr:colOff>
      <xdr:row>16</xdr:row>
      <xdr:rowOff>34925</xdr:rowOff>
    </xdr:from>
    <xdr:to>
      <xdr:col>8</xdr:col>
      <xdr:colOff>546100</xdr:colOff>
      <xdr:row>23</xdr:row>
      <xdr:rowOff>6350</xdr:rowOff>
    </xdr:to>
    <xdr:grpSp>
      <xdr:nvGrpSpPr>
        <xdr:cNvPr id="2" name="Gruppieren 1">
          <a:extLst>
            <a:ext uri="{FF2B5EF4-FFF2-40B4-BE49-F238E27FC236}">
              <a16:creationId xmlns:a16="http://schemas.microsoft.com/office/drawing/2014/main" id="{00000000-0008-0000-0100-000002000000}"/>
            </a:ext>
          </a:extLst>
        </xdr:cNvPr>
        <xdr:cNvGrpSpPr/>
      </xdr:nvGrpSpPr>
      <xdr:grpSpPr>
        <a:xfrm>
          <a:off x="4022725" y="3473450"/>
          <a:ext cx="9315450" cy="1304925"/>
          <a:chOff x="4076700" y="3467100"/>
          <a:chExt cx="8829675" cy="1304925"/>
        </a:xfrm>
      </xdr:grpSpPr>
      <xdr:pic>
        <xdr:nvPicPr>
          <xdr:cNvPr id="24" name="Grafik 23">
            <a:extLst>
              <a:ext uri="{FF2B5EF4-FFF2-40B4-BE49-F238E27FC236}">
                <a16:creationId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25256" y="3514725"/>
            <a:ext cx="7981119" cy="1257300"/>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25" name="Pfeil nach rechts 24">
            <a:extLst>
              <a:ext uri="{FF2B5EF4-FFF2-40B4-BE49-F238E27FC236}">
                <a16:creationId xmlns:a16="http://schemas.microsoft.com/office/drawing/2014/main" id="{00000000-0008-0000-0100-000019000000}"/>
              </a:ext>
            </a:extLst>
          </xdr:cNvPr>
          <xdr:cNvSpPr/>
        </xdr:nvSpPr>
        <xdr:spPr>
          <a:xfrm>
            <a:off x="4076700" y="3467100"/>
            <a:ext cx="647700" cy="157162"/>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de-DE" sz="1100"/>
          </a:p>
        </xdr:txBody>
      </xdr:sp>
    </xdr:grpSp>
    <xdr:clientData/>
  </xdr:twoCellAnchor>
  <xdr:twoCellAnchor>
    <xdr:from>
      <xdr:col>2</xdr:col>
      <xdr:colOff>476250</xdr:colOff>
      <xdr:row>31</xdr:row>
      <xdr:rowOff>133353</xdr:rowOff>
    </xdr:from>
    <xdr:to>
      <xdr:col>5</xdr:col>
      <xdr:colOff>247650</xdr:colOff>
      <xdr:row>38</xdr:row>
      <xdr:rowOff>114300</xdr:rowOff>
    </xdr:to>
    <xdr:grpSp>
      <xdr:nvGrpSpPr>
        <xdr:cNvPr id="17" name="Gruppieren 16">
          <a:extLst>
            <a:ext uri="{FF2B5EF4-FFF2-40B4-BE49-F238E27FC236}">
              <a16:creationId xmlns:a16="http://schemas.microsoft.com/office/drawing/2014/main" id="{00000000-0008-0000-0100-000011000000}"/>
            </a:ext>
          </a:extLst>
        </xdr:cNvPr>
        <xdr:cNvGrpSpPr/>
      </xdr:nvGrpSpPr>
      <xdr:grpSpPr>
        <a:xfrm>
          <a:off x="3676650" y="6429378"/>
          <a:ext cx="6848475" cy="1695447"/>
          <a:chOff x="3971925" y="6410328"/>
          <a:chExt cx="6362700" cy="1695447"/>
        </a:xfrm>
      </xdr:grpSpPr>
      <xdr:sp macro="" textlink="">
        <xdr:nvSpPr>
          <xdr:cNvPr id="23" name="Textfeld 22">
            <a:extLst>
              <a:ext uri="{FF2B5EF4-FFF2-40B4-BE49-F238E27FC236}">
                <a16:creationId xmlns:a16="http://schemas.microsoft.com/office/drawing/2014/main" id="{00000000-0008-0000-0100-000017000000}"/>
              </a:ext>
            </a:extLst>
          </xdr:cNvPr>
          <xdr:cNvSpPr txBox="1"/>
        </xdr:nvSpPr>
        <xdr:spPr>
          <a:xfrm>
            <a:off x="4962526" y="6410328"/>
            <a:ext cx="5372099" cy="1695447"/>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de-DE" sz="1050"/>
              <a:t>Jede</a:t>
            </a:r>
            <a:r>
              <a:rPr lang="de-DE" sz="1050" baseline="0"/>
              <a:t> Meldung hat </a:t>
            </a:r>
            <a:r>
              <a:rPr lang="de-DE" sz="1050" b="1" baseline="0">
                <a:solidFill>
                  <a:schemeClr val="accent2"/>
                </a:solidFill>
              </a:rPr>
              <a:t>pro Stichtag </a:t>
            </a:r>
            <a:r>
              <a:rPr lang="de-DE" sz="1050" baseline="0"/>
              <a:t>eine eindeutige fortlaufende Nummer, beginnend bei 1.</a:t>
            </a:r>
          </a:p>
          <a:p>
            <a:r>
              <a:rPr lang="de-DE" sz="1050" u="sng" baseline="0"/>
              <a:t>Bsp.</a:t>
            </a:r>
          </a:p>
          <a:p>
            <a:r>
              <a:rPr lang="de-DE" sz="1000" baseline="0"/>
              <a:t>          </a:t>
            </a:r>
            <a:r>
              <a:rPr lang="de-DE" sz="1000" i="1" baseline="0"/>
              <a:t>1. Meldung 2023 Jahr: Laufende Nummer = </a:t>
            </a:r>
            <a:r>
              <a:rPr lang="de-DE" sz="1000" b="1" i="1" baseline="0">
                <a:solidFill>
                  <a:schemeClr val="accent2"/>
                </a:solidFill>
              </a:rPr>
              <a:t>1</a:t>
            </a:r>
          </a:p>
          <a:p>
            <a:r>
              <a:rPr lang="de-DE" sz="1000" i="1" baseline="0"/>
              <a:t>          2. Meldung 2023 Jahr (da ev. eine Korrektur erforderlich ist): Laufende Nummer = </a:t>
            </a:r>
            <a:r>
              <a:rPr lang="de-DE" sz="1000" b="1" i="1" baseline="0">
                <a:solidFill>
                  <a:schemeClr val="accent2"/>
                </a:solidFill>
              </a:rPr>
              <a:t>2</a:t>
            </a:r>
          </a:p>
          <a:p>
            <a:r>
              <a:rPr lang="de-DE" sz="1000" i="1" baseline="0"/>
              <a:t>          3. Meldung 2023 Jahr (wieder eine Korrektur): Laufende Nummer = </a:t>
            </a:r>
            <a:r>
              <a:rPr lang="de-DE" sz="1000" b="1" i="1" baseline="0">
                <a:solidFill>
                  <a:schemeClr val="accent2"/>
                </a:solidFill>
              </a:rPr>
              <a:t>3</a:t>
            </a:r>
          </a:p>
          <a:p>
            <a:r>
              <a:rPr lang="de-DE" sz="1000" i="1" baseline="0"/>
              <a:t>          etc.</a:t>
            </a:r>
          </a:p>
          <a:p>
            <a:r>
              <a:rPr lang="de-DE" sz="1000" i="1" baseline="0"/>
              <a:t>          1. Meldung </a:t>
            </a:r>
            <a:r>
              <a:rPr lang="de-DE" sz="1050" i="1" baseline="0">
                <a:solidFill>
                  <a:schemeClr val="dk1"/>
                </a:solidFill>
                <a:effectLst/>
                <a:latin typeface="+mn-lt"/>
                <a:ea typeface="+mn-ea"/>
                <a:cs typeface="+mn-cs"/>
              </a:rPr>
              <a:t>2024 Jahr: Laufende Nummer = </a:t>
            </a:r>
            <a:r>
              <a:rPr lang="de-DE" sz="1050" b="1" i="1" baseline="0">
                <a:solidFill>
                  <a:schemeClr val="accent2"/>
                </a:solidFill>
                <a:effectLst/>
                <a:latin typeface="+mn-lt"/>
                <a:ea typeface="+mn-ea"/>
                <a:cs typeface="+mn-cs"/>
              </a:rPr>
              <a:t>1</a:t>
            </a:r>
            <a:endParaRPr lang="de-DE" sz="1000">
              <a:solidFill>
                <a:schemeClr val="accent2"/>
              </a:solidFill>
              <a:effectLst/>
            </a:endParaRPr>
          </a:p>
          <a:p>
            <a:r>
              <a:rPr lang="de-DE" sz="1050" i="1" baseline="0">
                <a:solidFill>
                  <a:schemeClr val="dk1"/>
                </a:solidFill>
                <a:effectLst/>
                <a:latin typeface="+mn-lt"/>
                <a:ea typeface="+mn-ea"/>
                <a:cs typeface="+mn-cs"/>
              </a:rPr>
              <a:t>          </a:t>
            </a:r>
            <a:r>
              <a:rPr lang="de-DE" sz="1000" i="1" baseline="0">
                <a:solidFill>
                  <a:schemeClr val="dk1"/>
                </a:solidFill>
                <a:latin typeface="+mn-lt"/>
                <a:ea typeface="+mn-ea"/>
                <a:cs typeface="+mn-cs"/>
              </a:rPr>
              <a:t>2. Meldung 2024 Jahr (da ev. eine Korrektur erforderlich ist): Laufende Nummer = </a:t>
            </a:r>
            <a:r>
              <a:rPr lang="de-DE" sz="1000" b="1" i="1" baseline="0">
                <a:solidFill>
                  <a:schemeClr val="accent2"/>
                </a:solidFill>
                <a:latin typeface="+mn-lt"/>
                <a:ea typeface="+mn-ea"/>
                <a:cs typeface="+mn-cs"/>
              </a:rPr>
              <a:t>2</a:t>
            </a:r>
          </a:p>
          <a:p>
            <a:r>
              <a:rPr lang="de-DE" sz="1000" i="1" baseline="0">
                <a:solidFill>
                  <a:schemeClr val="dk1"/>
                </a:solidFill>
                <a:latin typeface="+mn-lt"/>
                <a:ea typeface="+mn-ea"/>
                <a:cs typeface="+mn-cs"/>
              </a:rPr>
              <a:t>          3. Meldung 2024 Jahr (wieder eine Korrektur): Laufende Nummer = </a:t>
            </a:r>
            <a:r>
              <a:rPr lang="de-DE" sz="1000" b="1" i="1" baseline="0">
                <a:solidFill>
                  <a:schemeClr val="accent2"/>
                </a:solidFill>
                <a:latin typeface="+mn-lt"/>
                <a:ea typeface="+mn-ea"/>
                <a:cs typeface="+mn-cs"/>
              </a:rPr>
              <a:t>3</a:t>
            </a:r>
          </a:p>
          <a:p>
            <a:r>
              <a:rPr lang="de-DE" sz="1000" i="1" baseline="0">
                <a:solidFill>
                  <a:schemeClr val="dk1"/>
                </a:solidFill>
                <a:latin typeface="+mn-lt"/>
                <a:ea typeface="+mn-ea"/>
                <a:cs typeface="+mn-cs"/>
              </a:rPr>
              <a:t>          etc.</a:t>
            </a:r>
          </a:p>
          <a:p>
            <a:endParaRPr lang="de-DE" sz="1050" i="1" baseline="0"/>
          </a:p>
          <a:p>
            <a:endParaRPr lang="de-DE" sz="1050" i="1"/>
          </a:p>
        </xdr:txBody>
      </xdr:sp>
      <xdr:sp macro="" textlink="">
        <xdr:nvSpPr>
          <xdr:cNvPr id="26" name="Pfeil nach rechts 25">
            <a:extLst>
              <a:ext uri="{FF2B5EF4-FFF2-40B4-BE49-F238E27FC236}">
                <a16:creationId xmlns:a16="http://schemas.microsoft.com/office/drawing/2014/main" id="{00000000-0008-0000-0100-00001A000000}"/>
              </a:ext>
            </a:extLst>
          </xdr:cNvPr>
          <xdr:cNvSpPr/>
        </xdr:nvSpPr>
        <xdr:spPr>
          <a:xfrm>
            <a:off x="3971925" y="7248525"/>
            <a:ext cx="647700" cy="157162"/>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de-DE"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647701</xdr:colOff>
      <xdr:row>1</xdr:row>
      <xdr:rowOff>133350</xdr:rowOff>
    </xdr:from>
    <xdr:to>
      <xdr:col>6</xdr:col>
      <xdr:colOff>409575</xdr:colOff>
      <xdr:row>5</xdr:row>
      <xdr:rowOff>63500</xdr:rowOff>
    </xdr:to>
    <xdr:sp macro="" textlink="">
      <xdr:nvSpPr>
        <xdr:cNvPr id="2" name="Textfeld 1">
          <a:extLst>
            <a:ext uri="{FF2B5EF4-FFF2-40B4-BE49-F238E27FC236}">
              <a16:creationId xmlns:a16="http://schemas.microsoft.com/office/drawing/2014/main" id="{00000000-0008-0000-0E00-000002000000}"/>
            </a:ext>
          </a:extLst>
        </xdr:cNvPr>
        <xdr:cNvSpPr txBox="1"/>
      </xdr:nvSpPr>
      <xdr:spPr>
        <a:xfrm>
          <a:off x="5905501" y="314325"/>
          <a:ext cx="3171824" cy="65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DE" sz="1100"/>
            <a:t>Die</a:t>
          </a:r>
          <a:r>
            <a:rPr lang="de-DE" sz="1100" baseline="0"/>
            <a:t> Regel </a:t>
          </a:r>
          <a:r>
            <a:rPr lang="de-DE" sz="1100" b="1">
              <a:solidFill>
                <a:schemeClr val="accent2"/>
              </a:solidFill>
              <a:effectLst/>
              <a:latin typeface="+mn-lt"/>
              <a:ea typeface="+mn-ea"/>
              <a:cs typeface="+mn-cs"/>
            </a:rPr>
            <a:t>{R0020}={R0050}+{R0140}+{R0170}+{R0200} </a:t>
          </a:r>
          <a:r>
            <a:rPr lang="de-DE" sz="1100">
              <a:solidFill>
                <a:schemeClr val="dk1"/>
              </a:solidFill>
              <a:effectLst/>
              <a:latin typeface="+mn-lt"/>
              <a:ea typeface="+mn-ea"/>
              <a:cs typeface="+mn-cs"/>
            </a:rPr>
            <a:t>muss in allen Spalten erfüllt werden! </a:t>
          </a:r>
          <a:endParaRPr lang="de-DE"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142875</xdr:colOff>
      <xdr:row>14</xdr:row>
      <xdr:rowOff>9525</xdr:rowOff>
    </xdr:from>
    <xdr:to>
      <xdr:col>7</xdr:col>
      <xdr:colOff>361950</xdr:colOff>
      <xdr:row>16</xdr:row>
      <xdr:rowOff>9525</xdr:rowOff>
    </xdr:to>
    <xdr:sp macro="" textlink="">
      <xdr:nvSpPr>
        <xdr:cNvPr id="2" name="Geschweifte Klammer rechts 1">
          <a:extLst>
            <a:ext uri="{FF2B5EF4-FFF2-40B4-BE49-F238E27FC236}">
              <a16:creationId xmlns:a16="http://schemas.microsoft.com/office/drawing/2014/main" id="{00000000-0008-0000-1000-000002000000}"/>
            </a:ext>
          </a:extLst>
        </xdr:cNvPr>
        <xdr:cNvSpPr/>
      </xdr:nvSpPr>
      <xdr:spPr>
        <a:xfrm>
          <a:off x="11725275" y="2644775"/>
          <a:ext cx="219075" cy="565150"/>
        </a:xfrm>
        <a:prstGeom prst="rightBrace">
          <a:avLst/>
        </a:prstGeom>
      </xdr:spPr>
      <xdr:style>
        <a:lnRef idx="3">
          <a:schemeClr val="accent3"/>
        </a:lnRef>
        <a:fillRef idx="0">
          <a:schemeClr val="accent3"/>
        </a:fillRef>
        <a:effectRef idx="2">
          <a:schemeClr val="accent3"/>
        </a:effectRef>
        <a:fontRef idx="minor">
          <a:schemeClr val="tx1"/>
        </a:fontRef>
      </xdr:style>
      <xdr:txBody>
        <a:bodyPr vertOverflow="clip" horzOverflow="clip" rtlCol="0" anchor="t"/>
        <a:lstStyle/>
        <a:p>
          <a:pPr algn="l"/>
          <a:endParaRPr lang="de-DE" sz="1100"/>
        </a:p>
      </xdr:txBody>
    </xdr:sp>
    <xdr:clientData/>
  </xdr:twoCellAnchor>
  <xdr:twoCellAnchor>
    <xdr:from>
      <xdr:col>7</xdr:col>
      <xdr:colOff>504825</xdr:colOff>
      <xdr:row>14</xdr:row>
      <xdr:rowOff>133350</xdr:rowOff>
    </xdr:from>
    <xdr:to>
      <xdr:col>9</xdr:col>
      <xdr:colOff>333375</xdr:colOff>
      <xdr:row>15</xdr:row>
      <xdr:rowOff>85725</xdr:rowOff>
    </xdr:to>
    <xdr:sp macro="" textlink="">
      <xdr:nvSpPr>
        <xdr:cNvPr id="3" name="Textfeld 2">
          <a:extLst>
            <a:ext uri="{FF2B5EF4-FFF2-40B4-BE49-F238E27FC236}">
              <a16:creationId xmlns:a16="http://schemas.microsoft.com/office/drawing/2014/main" id="{00000000-0008-0000-1000-000003000000}"/>
            </a:ext>
          </a:extLst>
        </xdr:cNvPr>
        <xdr:cNvSpPr txBox="1"/>
      </xdr:nvSpPr>
      <xdr:spPr>
        <a:xfrm>
          <a:off x="12087225" y="2768600"/>
          <a:ext cx="2241550" cy="327025"/>
        </a:xfrm>
        <a:prstGeom prst="rect">
          <a:avLst/>
        </a:prstGeom>
        <a:solidFill>
          <a:sysClr val="window" lastClr="FFFFFF"/>
        </a:solidFill>
        <a:ln>
          <a:noFill/>
        </a:ln>
      </xdr:spPr>
      <xdr:style>
        <a:lnRef idx="0">
          <a:scrgbClr r="0" g="0" b="0"/>
        </a:lnRef>
        <a:fillRef idx="0">
          <a:scrgbClr r="0" g="0" b="0"/>
        </a:fillRef>
        <a:effectRef idx="0">
          <a:scrgbClr r="0" g="0" b="0"/>
        </a:effectRef>
        <a:fontRef idx="minor">
          <a:schemeClr val="accent1"/>
        </a:fontRef>
      </xdr:style>
      <xdr:txBody>
        <a:bodyPr vertOverflow="clip" horzOverflow="clip" wrap="square" rtlCol="0" anchor="t"/>
        <a:lstStyle/>
        <a:p>
          <a:r>
            <a:rPr lang="de-DE" sz="1600" b="1">
              <a:solidFill>
                <a:schemeClr val="tx1">
                  <a:lumMod val="50000"/>
                  <a:lumOff val="50000"/>
                </a:schemeClr>
              </a:solidFill>
            </a:rPr>
            <a:t>Bitte befüllen!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247650</xdr:colOff>
      <xdr:row>3</xdr:row>
      <xdr:rowOff>63501</xdr:rowOff>
    </xdr:from>
    <xdr:to>
      <xdr:col>2</xdr:col>
      <xdr:colOff>1682750</xdr:colOff>
      <xdr:row>7</xdr:row>
      <xdr:rowOff>177800</xdr:rowOff>
    </xdr:to>
    <xdr:sp macro="" textlink="">
      <xdr:nvSpPr>
        <xdr:cNvPr id="2" name="Textfeld 1">
          <a:extLst>
            <a:ext uri="{FF2B5EF4-FFF2-40B4-BE49-F238E27FC236}">
              <a16:creationId xmlns:a16="http://schemas.microsoft.com/office/drawing/2014/main" id="{00000000-0008-0000-1900-000002000000}"/>
            </a:ext>
          </a:extLst>
        </xdr:cNvPr>
        <xdr:cNvSpPr txBox="1"/>
      </xdr:nvSpPr>
      <xdr:spPr>
        <a:xfrm>
          <a:off x="3124200" y="606426"/>
          <a:ext cx="1435100" cy="838199"/>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DE" sz="1100" b="1">
              <a:solidFill>
                <a:schemeClr val="accent2"/>
              </a:solidFill>
            </a:rPr>
            <a:t>Bitte den Namen eintragen, der laut</a:t>
          </a:r>
          <a:r>
            <a:rPr lang="de-DE" sz="1100" b="1" baseline="0">
              <a:solidFill>
                <a:schemeClr val="accent2"/>
              </a:solidFill>
            </a:rPr>
            <a:t> Melderegister gemeldet ist! </a:t>
          </a:r>
          <a:endParaRPr lang="de-DE" sz="1100" b="1">
            <a:solidFill>
              <a:schemeClr val="accent2"/>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400050</xdr:colOff>
      <xdr:row>3</xdr:row>
      <xdr:rowOff>57150</xdr:rowOff>
    </xdr:from>
    <xdr:to>
      <xdr:col>2</xdr:col>
      <xdr:colOff>1835150</xdr:colOff>
      <xdr:row>7</xdr:row>
      <xdr:rowOff>174624</xdr:rowOff>
    </xdr:to>
    <xdr:sp macro="" textlink="">
      <xdr:nvSpPr>
        <xdr:cNvPr id="2" name="Textfeld 1">
          <a:extLst>
            <a:ext uri="{FF2B5EF4-FFF2-40B4-BE49-F238E27FC236}">
              <a16:creationId xmlns:a16="http://schemas.microsoft.com/office/drawing/2014/main" id="{00000000-0008-0000-1A00-000002000000}"/>
            </a:ext>
          </a:extLst>
        </xdr:cNvPr>
        <xdr:cNvSpPr txBox="1"/>
      </xdr:nvSpPr>
      <xdr:spPr>
        <a:xfrm>
          <a:off x="5191125" y="600075"/>
          <a:ext cx="1435100" cy="841374"/>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DE" sz="1100" b="1">
              <a:solidFill>
                <a:schemeClr val="accent2"/>
              </a:solidFill>
            </a:rPr>
            <a:t>Bitte den Namen eintragen, der laut</a:t>
          </a:r>
          <a:r>
            <a:rPr lang="de-DE" sz="1100" b="1" baseline="0">
              <a:solidFill>
                <a:schemeClr val="accent2"/>
              </a:solidFill>
            </a:rPr>
            <a:t> Melderegister gemeldet ist! </a:t>
          </a:r>
          <a:endParaRPr lang="de-DE" sz="1100" b="1">
            <a:solidFill>
              <a:schemeClr val="accent2"/>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Tabelle_KLVV01030101" displayName="Tabelle_KLVV01030101" ref="A10:D11" tableType="xml" insertRow="1" headerRowDxfId="153" dataDxfId="152" totalsRowDxfId="151">
  <autoFilter ref="A10:D11" xr:uid="{00000000-0009-0000-0100-00000C000000}"/>
  <tableColumns count="4">
    <tableColumn id="1" xr3:uid="{00000000-0010-0000-0000-000001000000}" uniqueName="TemplateCode" name="Template" totalsRowLabel="Ergebnis" dataDxfId="150" totalsRowDxfId="149">
      <xmlColumnPr mapId="4" xpath="/KLVV_Meldung_jks/KLVV.01.03_Liste_der_Konten/Datenpunkt/TemplateCode" xmlDataType="string"/>
    </tableColumn>
    <tableColumn id="2" xr3:uid="{00000000-0010-0000-0000-000002000000}" uniqueName="C0010" name="C0010" dataDxfId="148" totalsRowDxfId="147">
      <xmlColumnPr mapId="4" xpath="/KLVV_Meldung_jks/KLVV.01.03_Liste_der_Konten/Datenpunkt/C0010" xmlDataType="string"/>
    </tableColumn>
    <tableColumn id="3" xr3:uid="{00000000-0010-0000-0000-000003000000}" uniqueName="C0020" name="C0020" dataDxfId="146" totalsRowDxfId="145">
      <xmlColumnPr mapId="4" xpath="/KLVV_Meldung_jks/KLVV.01.03_Liste_der_Konten/Datenpunkt/C0020" xmlDataType="string"/>
    </tableColumn>
    <tableColumn id="5" xr3:uid="{00000000-0010-0000-0000-000005000000}" uniqueName="C0030" name="C0030" totalsRowFunction="sum" dataDxfId="144" totalsRowDxfId="143" dataCellStyle="Komma">
      <xmlColumnPr mapId="4" xpath="/KLVV_Meldung_jks/KLVV.01.03_Liste_der_Konten/Datenpunkt/C0030" xmlDataType="decimal"/>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Tabelle_KLVV01040101" displayName="Tabelle_KLVV01040101" ref="A10:N11" tableType="xml" insertRow="1" totalsRowShown="0" headerRowDxfId="142" dataDxfId="141">
  <autoFilter ref="A10:N11" xr:uid="{00000000-0009-0000-0100-00000D000000}"/>
  <tableColumns count="14">
    <tableColumn id="1" xr3:uid="{00000000-0010-0000-0100-000001000000}" uniqueName="TemplateCode" name="Template" dataDxfId="140">
      <xmlColumnPr mapId="4" xpath="/KLVV_Meldung_jks/KLVV.01.04_Liste_der_Vermögenswerte/Datenpunkt/TemplateCode" xmlDataType="string"/>
    </tableColumn>
    <tableColumn id="2" xr3:uid="{00000000-0010-0000-0100-000002000000}" uniqueName="C0010" name="C0010" dataDxfId="139">
      <xmlColumnPr mapId="4" xpath="/KLVV_Meldung_jks/KLVV.01.04_Liste_der_Vermögenswerte/Datenpunkt/C0010" xmlDataType="string"/>
    </tableColumn>
    <tableColumn id="3" xr3:uid="{00000000-0010-0000-0100-000003000000}" uniqueName="C0020" name="C0020" dataDxfId="138">
      <xmlColumnPr mapId="4" xpath="/KLVV_Meldung_jks/KLVV.01.04_Liste_der_Vermögenswerte/Datenpunkt/C0020" xmlDataType="string"/>
    </tableColumn>
    <tableColumn id="4" xr3:uid="{00000000-0010-0000-0100-000004000000}" uniqueName="C0030" name="C0030" dataDxfId="137">
      <xmlColumnPr mapId="4" xpath="/KLVV_Meldung_jks/KLVV.01.04_Liste_der_Vermögenswerte/Datenpunkt/C0030" xmlDataType="string"/>
    </tableColumn>
    <tableColumn id="5" xr3:uid="{00000000-0010-0000-0100-000005000000}" uniqueName="C0040" name="C0040" dataDxfId="136">
      <xmlColumnPr mapId="4" xpath="/KLVV_Meldung_jks/KLVV.01.04_Liste_der_Vermögenswerte/Datenpunkt/C0040" xmlDataType="string"/>
    </tableColumn>
    <tableColumn id="6" xr3:uid="{00000000-0010-0000-0100-000006000000}" uniqueName="C0050" name="C0050" dataDxfId="135">
      <xmlColumnPr mapId="4" xpath="/KLVV_Meldung_jks/KLVV.01.04_Liste_der_Vermögenswerte/Datenpunkt/C0050" xmlDataType="string"/>
    </tableColumn>
    <tableColumn id="7" xr3:uid="{00000000-0010-0000-0100-000007000000}" uniqueName="C0060" name="C0060" dataDxfId="134">
      <xmlColumnPr mapId="4" xpath="/KLVV_Meldung_jks/KLVV.01.04_Liste_der_Vermögenswerte/Datenpunkt/C0060" xmlDataType="string"/>
    </tableColumn>
    <tableColumn id="8" xr3:uid="{00000000-0010-0000-0100-000008000000}" uniqueName="C0070" name="C0070" dataDxfId="133" dataCellStyle="Komma">
      <xmlColumnPr mapId="4" xpath="/KLVV_Meldung_jks/KLVV.01.04_Liste_der_Vermögenswerte/Datenpunkt/C0070" xmlDataType="decimal"/>
    </tableColumn>
    <tableColumn id="9" xr3:uid="{00000000-0010-0000-0100-000009000000}" uniqueName="C0080" name="C0080" dataDxfId="132" dataCellStyle="Komma">
      <xmlColumnPr mapId="4" xpath="/KLVV_Meldung_jks/KLVV.01.04_Liste_der_Vermögenswerte/Datenpunkt/C0080" xmlDataType="decimal"/>
    </tableColumn>
    <tableColumn id="10" xr3:uid="{00000000-0010-0000-0100-00000A000000}" uniqueName="C0090" name="C0090" dataDxfId="131" dataCellStyle="Komma">
      <xmlColumnPr mapId="4" xpath="/KLVV_Meldung_jks/KLVV.01.04_Liste_der_Vermögenswerte/Datenpunkt/C0090" xmlDataType="decimal"/>
    </tableColumn>
    <tableColumn id="11" xr3:uid="{00000000-0010-0000-0100-00000B000000}" uniqueName="C0100" name="C0100" dataDxfId="130" dataCellStyle="Komma">
      <xmlColumnPr mapId="4" xpath="/KLVV_Meldung_jks/KLVV.01.04_Liste_der_Vermögenswerte/Datenpunkt/C0100" xmlDataType="decimal"/>
    </tableColumn>
    <tableColumn id="12" xr3:uid="{00000000-0010-0000-0100-00000C000000}" uniqueName="C0110" name="C0110" dataDxfId="129" dataCellStyle="Komma">
      <xmlColumnPr mapId="4" xpath="/KLVV_Meldung_jks/KLVV.01.04_Liste_der_Vermögenswerte/Datenpunkt/C0110" xmlDataType="decimal"/>
    </tableColumn>
    <tableColumn id="13" xr3:uid="{00000000-0010-0000-0100-00000D000000}" uniqueName="C0120" name="C0120" dataDxfId="128" dataCellStyle="Komma">
      <xmlColumnPr mapId="4" xpath="/KLVV_Meldung_jks/KLVV.01.04_Liste_der_Vermögenswerte/Datenpunkt/C0120" xmlDataType="decimal"/>
    </tableColumn>
    <tableColumn id="14" xr3:uid="{00000000-0010-0000-0100-00000E000000}" uniqueName="C0130" name="C0130" dataDxfId="127">
      <xmlColumnPr mapId="4" xpath="/KLVV_Meldung_jks/KLVV.01.04_Liste_der_Vermögenswerte/Datenpunkt/C0130" xmlDataType="string"/>
    </tableColumn>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2000000}" name="Tabelle_KLVV01050101" displayName="Tabelle_KLVV01050101" ref="A10:H11" tableType="xml" insertRow="1" totalsRowShown="0" headerRowDxfId="126">
  <autoFilter ref="A10:H11" xr:uid="{00000000-0009-0000-0100-00000E000000}"/>
  <tableColumns count="8">
    <tableColumn id="1" xr3:uid="{00000000-0010-0000-0200-000001000000}" uniqueName="TemplateCode" name="Template">
      <xmlColumnPr mapId="4" xpath="/KLVV_Meldung_jks/KLVV.01.05_Liste_der_Darlehen/Datenpunkt/TemplateCode" xmlDataType="string"/>
    </tableColumn>
    <tableColumn id="2" xr3:uid="{00000000-0010-0000-0200-000002000000}" uniqueName="C0010" name="C0010">
      <xmlColumnPr mapId="4" xpath="/KLVV_Meldung_jks/KLVV.01.05_Liste_der_Darlehen/Datenpunkt/C0010" xmlDataType="string"/>
    </tableColumn>
    <tableColumn id="3" xr3:uid="{00000000-0010-0000-0200-000003000000}" uniqueName="C0020" name="C0020" dataDxfId="125">
      <xmlColumnPr mapId="4" xpath="/KLVV_Meldung_jks/KLVV.01.05_Liste_der_Darlehen/Datenpunkt/C0020" xmlDataType="date"/>
    </tableColumn>
    <tableColumn id="4" xr3:uid="{00000000-0010-0000-0200-000004000000}" uniqueName="C0030" name="C0030" dataDxfId="124">
      <xmlColumnPr mapId="4" xpath="/KLVV_Meldung_jks/KLVV.01.05_Liste_der_Darlehen/Datenpunkt/C0030" xmlDataType="string"/>
    </tableColumn>
    <tableColumn id="5" xr3:uid="{00000000-0010-0000-0200-000005000000}" uniqueName="C0040" name="C0040" dataCellStyle="Komma">
      <xmlColumnPr mapId="4" xpath="/KLVV_Meldung_jks/KLVV.01.05_Liste_der_Darlehen/Datenpunkt/C0040" xmlDataType="decimal"/>
    </tableColumn>
    <tableColumn id="6" xr3:uid="{00000000-0010-0000-0200-000006000000}" uniqueName="C0050" name="C0050">
      <xmlColumnPr mapId="4" xpath="/KLVV_Meldung_jks/KLVV.01.05_Liste_der_Darlehen/Datenpunkt/C0050" xmlDataType="date"/>
    </tableColumn>
    <tableColumn id="7" xr3:uid="{00000000-0010-0000-0200-000007000000}" uniqueName="C0060" name="C0060" dataDxfId="123">
      <xmlColumnPr mapId="4" xpath="/KLVV_Meldung_jks/KLVV.01.05_Liste_der_Darlehen/Datenpunkt/C0060" xmlDataType="decimal"/>
    </tableColumn>
    <tableColumn id="8" xr3:uid="{00000000-0010-0000-0200-000008000000}" uniqueName="C0070" name="C0070" dataCellStyle="Komma">
      <xmlColumnPr mapId="4" xpath="/KLVV_Meldung_jks/KLVV.01.05_Liste_der_Darlehen/Datenpunkt/C0070" xmlDataType="decimal"/>
    </tableColumn>
  </tableColumns>
  <tableStyleInfo name="TableStyleMedium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3000000}" name="Tabelle_KLVV01060101" displayName="Tabelle_KLVV01060101" ref="A10:I11" tableType="xml" totalsRowShown="0" headerRowDxfId="122">
  <autoFilter ref="A10:I11" xr:uid="{00000000-0009-0000-0100-00000F000000}"/>
  <tableColumns count="9">
    <tableColumn id="1" xr3:uid="{00000000-0010-0000-0300-000001000000}" uniqueName="TemplateCode" name="Template">
      <xmlColumnPr mapId="4" xpath="/KLVV_Meldung_jks/KLVV.01.06_Liste_der_Immobilien/Datenpunkt/TemplateCode" xmlDataType="string"/>
    </tableColumn>
    <tableColumn id="2" xr3:uid="{00000000-0010-0000-0300-000002000000}" uniqueName="C0010" name="C0010">
      <xmlColumnPr mapId="4" xpath="/KLVV_Meldung_jks/KLVV.01.06_Liste_der_Immobilien/Datenpunkt/C0010" xmlDataType="string"/>
    </tableColumn>
    <tableColumn id="3" xr3:uid="{00000000-0010-0000-0300-000003000000}" uniqueName="C0020" name="C0020" dataDxfId="121">
      <xmlColumnPr mapId="4" xpath="/KLVV_Meldung_jks/KLVV.01.06_Liste_der_Immobilien/Datenpunkt/C0020" xmlDataType="string"/>
    </tableColumn>
    <tableColumn id="4" xr3:uid="{00000000-0010-0000-0300-000004000000}" uniqueName="C0030" name="C0030" dataDxfId="120">
      <xmlColumnPr mapId="4" xpath="/KLVV_Meldung_jks/KLVV.01.06_Liste_der_Immobilien/Datenpunkt/C0030" xmlDataType="decimal"/>
    </tableColumn>
    <tableColumn id="5" xr3:uid="{00000000-0010-0000-0300-000005000000}" uniqueName="C0040" name="C0040" dataCellStyle="Komma">
      <xmlColumnPr mapId="4" xpath="/KLVV_Meldung_jks/KLVV.01.06_Liste_der_Immobilien/Datenpunkt/C0040" xmlDataType="decimal"/>
    </tableColumn>
    <tableColumn id="6" xr3:uid="{00000000-0010-0000-0300-000006000000}" uniqueName="C0050" name="C0050" dataCellStyle="Komma">
      <xmlColumnPr mapId="4" xpath="/KLVV_Meldung_jks/KLVV.01.06_Liste_der_Immobilien/Datenpunkt/C0050" xmlDataType="decimal"/>
    </tableColumn>
    <tableColumn id="7" xr3:uid="{00000000-0010-0000-0300-000007000000}" uniqueName="C0060" name="C0060" dataCellStyle="Komma">
      <xmlColumnPr mapId="4" xpath="/KLVV_Meldung_jks/KLVV.01.06_Liste_der_Immobilien/Datenpunkt/C0060" xmlDataType="decimal"/>
    </tableColumn>
    <tableColumn id="8" xr3:uid="{8AAE71A1-FA78-49D9-8CAB-A372F060A170}" uniqueName="8" name="eigengenutzt" dataDxfId="119">
      <calculatedColumnFormula>Tabelle_KLVV01060101[[#This Row],[C0060]]*Tabelle_KLVV01060101[[#This Row],[C0030]]</calculatedColumnFormula>
    </tableColumn>
    <tableColumn id="9" xr3:uid="{9BA365C1-0B46-4168-9D06-EB405705D037}" uniqueName="9" name="nicht eigengenutzt" dataDxfId="118">
      <calculatedColumnFormula>Tabelle_KLVV01060101[[#This Row],[C0060]]-H11</calculatedColumnFormula>
    </tableColumn>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Tabelle_KLVV01080101" displayName="Tabelle_KLVV01080101" ref="A10:F11" tableType="xml" insertRow="1" totalsRowShown="0" headerRowDxfId="117">
  <autoFilter ref="A10:F11" xr:uid="{00000000-0009-0000-0100-00000B000000}"/>
  <tableColumns count="6">
    <tableColumn id="6" xr3:uid="{00000000-0010-0000-0500-000006000000}" uniqueName="TemplateCode" name="Template">
      <xmlColumnPr mapId="4" xpath="/KLVV_Meldung_jks/KLVV.01.08_Details_zu_Rücklagen/Datenpunkt/TemplateCode" xmlDataType="string"/>
    </tableColumn>
    <tableColumn id="1" xr3:uid="{00000000-0010-0000-0500-000001000000}" uniqueName="C0010" name="C0010" dataDxfId="116">
      <xmlColumnPr mapId="4" xpath="/KLVV_Meldung_jks/KLVV.01.08_Details_zu_Rücklagen/Datenpunkt/C0010" xmlDataType="string"/>
    </tableColumn>
    <tableColumn id="2" xr3:uid="{00000000-0010-0000-0500-000002000000}" uniqueName="C0020" name="C0020" dataDxfId="115" dataCellStyle="Komma">
      <xmlColumnPr mapId="4" xpath="/KLVV_Meldung_jks/KLVV.01.08_Details_zu_Rücklagen/Datenpunkt/C0020" xmlDataType="decimal"/>
    </tableColumn>
    <tableColumn id="3" xr3:uid="{00000000-0010-0000-0500-000003000000}" uniqueName="C0030" name="C0030" dataDxfId="114" dataCellStyle="Komma">
      <xmlColumnPr mapId="4" xpath="/KLVV_Meldung_jks/KLVV.01.08_Details_zu_Rücklagen/Datenpunkt/C0030" xmlDataType="decimal"/>
    </tableColumn>
    <tableColumn id="4" xr3:uid="{00000000-0010-0000-0500-000004000000}" uniqueName="C0040" name="C0040" dataDxfId="113" dataCellStyle="Komma">
      <xmlColumnPr mapId="4" xpath="/KLVV_Meldung_jks/KLVV.01.08_Details_zu_Rücklagen/Datenpunkt/C0040" xmlDataType="decimal"/>
    </tableColumn>
    <tableColumn id="5" xr3:uid="{00000000-0010-0000-0500-000005000000}" uniqueName="C0050" name="C0050" dataCellStyle="Komma">
      <xmlColumnPr mapId="4" xpath="/KLVV_Meldung_jks/KLVV.01.08_Details_zu_Rücklagen/Datenpunkt/C0050" xmlDataType="decimal"/>
    </tableColumn>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6000000}" name="Tabelle_KLVV04010102" displayName="Tabelle_KLVV04010102" ref="A10:G11" tableType="xml" insertRow="1" totalsRowShown="0" headerRowDxfId="112">
  <autoFilter ref="A10:G11" xr:uid="{00000000-0009-0000-0100-00001B000000}"/>
  <tableColumns count="7">
    <tableColumn id="1" xr3:uid="{00000000-0010-0000-0600-000001000000}" uniqueName="TemplateCode" name="Template" dataDxfId="111">
      <xmlColumnPr mapId="4" xpath="/KLVV_Meldung_jks/KLVV.04.01.01.02_Vermittlung_von_Versicherungsverträgen/Datenpunkt/TemplateCode" xmlDataType="string"/>
    </tableColumn>
    <tableColumn id="3" xr3:uid="{00000000-0010-0000-0600-000003000000}" uniqueName="C0020" name="C0020" dataDxfId="110">
      <xmlColumnPr mapId="4" xpath="/KLVV_Meldung_jks/KLVV.04.01.01.02_Vermittlung_von_Versicherungsverträgen/Datenpunkt/C0020" xmlDataType="string"/>
    </tableColumn>
    <tableColumn id="4" xr3:uid="{00000000-0010-0000-0600-000004000000}" uniqueName="C0030" name="C0030" dataDxfId="109" dataCellStyle="Komma">
      <xmlColumnPr mapId="4" xpath="/KLVV_Meldung_jks/KLVV.04.01.01.02_Vermittlung_von_Versicherungsverträgen/Datenpunkt/C0030" xmlDataType="string"/>
    </tableColumn>
    <tableColumn id="5" xr3:uid="{00000000-0010-0000-0600-000005000000}" uniqueName="C0040" name="C0040" dataDxfId="108">
      <xmlColumnPr mapId="4" xpath="/KLVV_Meldung_jks/KLVV.04.01.01.02_Vermittlung_von_Versicherungsverträgen/Datenpunkt/C0040" xmlDataType="date"/>
    </tableColumn>
    <tableColumn id="6" xr3:uid="{00000000-0010-0000-0600-000006000000}" uniqueName="C0050" name="C0050" dataDxfId="107">
      <xmlColumnPr mapId="4" xpath="/KLVV_Meldung_jks/KLVV.04.01.01.02_Vermittlung_von_Versicherungsverträgen/Datenpunkt/C0050" xmlDataType="string"/>
    </tableColumn>
    <tableColumn id="2" xr3:uid="{00000000-0010-0000-0600-000002000000}" uniqueName="C0060" name="C0060" dataDxfId="106">
      <xmlColumnPr mapId="4" xpath="/KLVV_Meldung_jks/KLVV.04.01.01.02_Vermittlung_von_Versicherungsverträgen/Datenpunkt/C0060" xmlDataType="string"/>
    </tableColumn>
    <tableColumn id="7" xr3:uid="{00000000-0010-0000-0600-000007000000}" uniqueName="C0070" name="C0070" dataDxfId="105">
      <xmlColumnPr mapId="4" xpath="/KLVV_Meldung_jks/KLVV.04.01.01.02_Vermittlung_von_Versicherungsverträgen/Datenpunkt/C0070" xmlDataType="date"/>
    </tableColumn>
  </tableColumns>
  <tableStyleInfo name="TableStyleMedium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07000000}" name="Tabelle_KLVV04010103" displayName="Tabelle_KLVV04010103" ref="A10:E11" tableType="xml" insertRow="1" totalsRowShown="0" headerRowDxfId="104">
  <autoFilter ref="A10:E11" xr:uid="{00000000-0009-0000-0100-000021000000}"/>
  <tableColumns count="5">
    <tableColumn id="1" xr3:uid="{00000000-0010-0000-0700-000001000000}" uniqueName="TemplateCode" name="Template" dataDxfId="103">
      <xmlColumnPr mapId="4" xpath="/KLVV_Meldung_jks/KLVV.04.01.01.03_Rückversicherung/Datenpunkt/TemplateCode" xmlDataType="string"/>
    </tableColumn>
    <tableColumn id="2" xr3:uid="{00000000-0010-0000-0700-000002000000}" uniqueName="C0080" name="C0080" dataDxfId="102">
      <xmlColumnPr mapId="4" xpath="/KLVV_Meldung_jks/KLVV.04.01.01.03_Rückversicherung/Datenpunkt/C0080" xmlDataType="string"/>
    </tableColumn>
    <tableColumn id="3" xr3:uid="{00000000-0010-0000-0700-000003000000}" uniqueName="C0090" name="C0090" dataDxfId="101" dataCellStyle="Komma">
      <xmlColumnPr mapId="4" xpath="/KLVV_Meldung_jks/KLVV.04.01.01.03_Rückversicherung/Datenpunkt/C0090" xmlDataType="string"/>
    </tableColumn>
    <tableColumn id="4" xr3:uid="{00000000-0010-0000-0700-000004000000}" uniqueName="C0100" name="C0100" dataDxfId="100">
      <xmlColumnPr mapId="4" xpath="/KLVV_Meldung_jks/KLVV.04.01.01.03_Rückversicherung/Datenpunkt/C0100" xmlDataType="date"/>
    </tableColumn>
    <tableColumn id="5" xr3:uid="{00000000-0010-0000-0700-000005000000}" uniqueName="C0110" name="C0110" dataDxfId="99">
      <xmlColumnPr mapId="4" xpath="/KLVV_Meldung_jks/KLVV.04.01.01.03_Rückversicherung/Datenpunkt/C0110" xmlDataType="date"/>
    </tableColumn>
  </tableColumns>
  <tableStyleInfo name="TableStyleMedium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8000000}" name="Tabelle_KLVV04010104" displayName="Tabelle_KLVV04010104" ref="A10:D11" tableType="xml" insertRow="1" totalsRowShown="0">
  <autoFilter ref="A10:D11" xr:uid="{00000000-0009-0000-0100-000027000000}"/>
  <tableColumns count="4">
    <tableColumn id="1" xr3:uid="{00000000-0010-0000-0800-000001000000}" uniqueName="TemplateCode" name="Template" dataDxfId="98">
      <xmlColumnPr mapId="4" xpath="/KLVV_Meldung_jks/KLVV.04.01.01.04_indirekte_wie_direkte_Vereinbarung/Datenpunkt/TemplateCode" xmlDataType="string"/>
    </tableColumn>
    <tableColumn id="3" xr3:uid="{00000000-0010-0000-0800-000003000000}" uniqueName="C0120" name="C0120" dataDxfId="97" dataCellStyle="Komma">
      <xmlColumnPr mapId="4" xpath="/KLVV_Meldung_jks/KLVV.04.01.01.04_indirekte_wie_direkte_Vereinbarung/Datenpunkt/C0120" xmlDataType="string"/>
    </tableColumn>
    <tableColumn id="4" xr3:uid="{00000000-0010-0000-0800-000004000000}" uniqueName="C0130" name="C0130" dataDxfId="96">
      <xmlColumnPr mapId="4" xpath="/KLVV_Meldung_jks/KLVV.04.01.01.04_indirekte_wie_direkte_Vereinbarung/Datenpunkt/C0130" xmlDataType="date"/>
    </tableColumn>
    <tableColumn id="5" xr3:uid="{00000000-0010-0000-0800-000005000000}" uniqueName="C0140" name="C0140" dataDxfId="95">
      <xmlColumnPr mapId="4" xpath="/KLVV_Meldung_jks/KLVV.04.01.01.04_indirekte_wie_direkte_Vereinbarung/Datenpunkt/C0140" xmlDataType="date"/>
    </tableColumn>
  </tableColumns>
  <tableStyleInfo name="TableStyleMedium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09000000}" name="Tabelle_KLVV04010106" displayName="Tabelle_KLVV04010106" ref="A10:C11" tableType="xml" insertRow="1" totalsRowShown="0">
  <autoFilter ref="A10:C11" xr:uid="{00000000-0009-0000-0100-000033000000}"/>
  <tableColumns count="3">
    <tableColumn id="1" xr3:uid="{00000000-0010-0000-0900-000001000000}" uniqueName="TemplateCode" name="Template">
      <xmlColumnPr mapId="4" xpath="/KLVV_Meldung_jks/KLVV.04.01.01.06_Darlehen/Datenpunkt/TemplateCode" xmlDataType="string"/>
    </tableColumn>
    <tableColumn id="2" xr3:uid="{00000000-0010-0000-0900-000002000000}" uniqueName="C0150" name="C0150" dataDxfId="94">
      <xmlColumnPr mapId="4" xpath="/KLVV_Meldung_jks/KLVV.04.01.01.06_Darlehen/Datenpunkt/C0150" xmlDataType="string"/>
    </tableColumn>
    <tableColumn id="3" xr3:uid="{00000000-0010-0000-0900-000003000000}" uniqueName="C0160" name="C0160" dataDxfId="93" dataCellStyle="Komma">
      <xmlColumnPr mapId="4" xpath="/KLVV_Meldung_jks/KLVV.04.01.01.06_Darlehen/Datenpunkt/C0160" xmlDataType="decimal"/>
    </tableColumn>
  </tableColumns>
  <tableStyleInfo name="TableStyleMedium3"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0A000000}" name="Tabelle_KLVV04010107" displayName="Tabelle_KLVV04010107" ref="A10:M11" tableType="xml" insertRow="1" totalsRowShown="0" headerRowDxfId="92">
  <autoFilter ref="A10:M11" xr:uid="{00000000-0009-0000-0100-000037000000}"/>
  <tableColumns count="13">
    <tableColumn id="1" xr3:uid="{00000000-0010-0000-0A00-000001000000}" uniqueName="TemplateCode" name="Template" dataDxfId="91" totalsRowDxfId="90">
      <xmlColumnPr mapId="4" xpath="/KLVV_Meldung_jks/KLVV.04.01.01.07_Vorstandsmitglieder/Datenpunkt/TemplateCode" xmlDataType="string"/>
    </tableColumn>
    <tableColumn id="2" xr3:uid="{00000000-0010-0000-0A00-000002000000}" uniqueName="C0170" name="C0170" dataDxfId="89" totalsRowDxfId="88">
      <xmlColumnPr mapId="4" xpath="/KLVV_Meldung_jks/KLVV.04.01.01.07_Vorstandsmitglieder/Datenpunkt/C0170" xmlDataType="string"/>
    </tableColumn>
    <tableColumn id="3" xr3:uid="{00000000-0010-0000-0A00-000003000000}" uniqueName="C0180" name="C0180" dataDxfId="87" totalsRowDxfId="86" dataCellStyle="Komma">
      <xmlColumnPr mapId="4" xpath="/KLVV_Meldung_jks/KLVV.04.01.01.07_Vorstandsmitglieder/Datenpunkt/C0180" xmlDataType="string"/>
    </tableColumn>
    <tableColumn id="4" xr3:uid="{00000000-0010-0000-0A00-000004000000}" uniqueName="C0190" name="C0190" dataDxfId="85" totalsRowDxfId="84">
      <xmlColumnPr mapId="4" xpath="/KLVV_Meldung_jks/KLVV.04.01.01.07_Vorstandsmitglieder/Datenpunkt/C0190" xmlDataType="date"/>
    </tableColumn>
    <tableColumn id="5" xr3:uid="{00000000-0010-0000-0A00-000005000000}" uniqueName="C0200" name="C0200" dataDxfId="83" totalsRowDxfId="82">
      <xmlColumnPr mapId="4" xpath="/KLVV_Meldung_jks/KLVV.04.01.01.07_Vorstandsmitglieder/Datenpunkt/C0200" xmlDataType="string"/>
    </tableColumn>
    <tableColumn id="6" xr3:uid="{00000000-0010-0000-0A00-000006000000}" uniqueName="C0210" name="C0210">
      <xmlColumnPr mapId="4" xpath="/KLVV_Meldung_jks/KLVV.04.01.01.07_Vorstandsmitglieder/Datenpunkt/C0210" xmlDataType="string"/>
    </tableColumn>
    <tableColumn id="7" xr3:uid="{00000000-0010-0000-0A00-000007000000}" uniqueName="C0220" name="C0220">
      <xmlColumnPr mapId="4" xpath="/KLVV_Meldung_jks/KLVV.04.01.01.07_Vorstandsmitglieder/Datenpunkt/C0220" xmlDataType="string"/>
    </tableColumn>
    <tableColumn id="8" xr3:uid="{00000000-0010-0000-0A00-000008000000}" uniqueName="C0230" name="C0230" dataCellStyle="Link">
      <xmlColumnPr mapId="4" xpath="/KLVV_Meldung_jks/KLVV.04.01.01.07_Vorstandsmitglieder/Datenpunkt/C0230" xmlDataType="string"/>
    </tableColumn>
    <tableColumn id="9" xr3:uid="{00000000-0010-0000-0A00-000009000000}" uniqueName="C0240" name="C0240">
      <xmlColumnPr mapId="4" xpath="/KLVV_Meldung_jks/KLVV.04.01.01.07_Vorstandsmitglieder/Datenpunkt/C0240" xmlDataType="date"/>
    </tableColumn>
    <tableColumn id="10" xr3:uid="{00000000-0010-0000-0A00-00000A000000}" uniqueName="C0250" name="C0250">
      <xmlColumnPr mapId="4" xpath="/KLVV_Meldung_jks/KLVV.04.01.01.07_Vorstandsmitglieder/Datenpunkt/C0250" xmlDataType="string"/>
    </tableColumn>
    <tableColumn id="11" xr3:uid="{00000000-0010-0000-0A00-00000B000000}" uniqueName="C0260" name="C0260">
      <xmlColumnPr mapId="4" xpath="/KLVV_Meldung_jks/KLVV.04.01.01.07_Vorstandsmitglieder/Datenpunkt/C0260" xmlDataType="string"/>
    </tableColumn>
    <tableColumn id="12" xr3:uid="{00000000-0010-0000-0A00-00000C000000}" uniqueName="C0270" name="C0270">
      <xmlColumnPr mapId="4" xpath="/KLVV_Meldung_jks/KLVV.04.01.01.07_Vorstandsmitglieder/Datenpunkt/C0270" xmlDataType="string"/>
    </tableColumn>
    <tableColumn id="13" xr3:uid="{00000000-0010-0000-0A00-00000D000000}" uniqueName="C0280" name="C0280">
      <xmlColumnPr mapId="4" xpath="/KLVV_Meldung_jks/KLVV.04.01.01.07_Vorstandsmitglieder/Datenpunkt/C0280" xmlDataType="string"/>
    </tableColumn>
  </tableColumns>
  <tableStyleInfo name="TableStyleMedium3"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B000000}" name="Tabelle_KLVV04010108" displayName="Tabelle_KLVV04010108" ref="A10:G11" tableType="xml" insertRow="1" totalsRowShown="0" headerRowDxfId="81">
  <autoFilter ref="A10:G11" xr:uid="{00000000-0009-0000-0100-00001F000000}"/>
  <tableColumns count="7">
    <tableColumn id="1" xr3:uid="{00000000-0010-0000-0B00-000001000000}" uniqueName="TemplateCode" name="Template" dataDxfId="80">
      <xmlColumnPr mapId="4" xpath="/KLVV_Meldung_jks/KLVV.04.01.01.08_Aufsichtsratsmitglieder/Datenpunkt/TemplateCode" xmlDataType="string"/>
    </tableColumn>
    <tableColumn id="2" xr3:uid="{00000000-0010-0000-0B00-000002000000}" uniqueName="C0290" name="C0290" dataDxfId="79">
      <xmlColumnPr mapId="4" xpath="/KLVV_Meldung_jks/KLVV.04.01.01.08_Aufsichtsratsmitglieder/Datenpunkt/C0290" xmlDataType="string"/>
    </tableColumn>
    <tableColumn id="3" xr3:uid="{00000000-0010-0000-0B00-000003000000}" uniqueName="C0300" name="C0300" dataDxfId="78" dataCellStyle="Komma">
      <xmlColumnPr mapId="4" xpath="/KLVV_Meldung_jks/KLVV.04.01.01.08_Aufsichtsratsmitglieder/Datenpunkt/C0300" xmlDataType="string"/>
    </tableColumn>
    <tableColumn id="6" xr3:uid="{00000000-0010-0000-0B00-000006000000}" uniqueName="C0301" name="C0301" dataDxfId="77" dataCellStyle="Komma">
      <xmlColumnPr mapId="4" xpath="/KLVV_Meldung_jks/KLVV.04.01.01.08_Aufsichtsratsmitglieder/Datenpunkt/C0301" xmlDataType="date"/>
    </tableColumn>
    <tableColumn id="5" xr3:uid="{00000000-0010-0000-0B00-000005000000}" uniqueName="C0310" name="C0310" dataDxfId="76">
      <xmlColumnPr mapId="4" xpath="/KLVV_Meldung_jks/KLVV.04.01.01.08_Aufsichtsratsmitglieder/Datenpunkt/C0310" xmlDataType="string"/>
    </tableColumn>
    <tableColumn id="9" xr3:uid="{00000000-0010-0000-0B00-000009000000}" uniqueName="C0320" name="C0320" dataDxfId="75">
      <xmlColumnPr mapId="4" xpath="/KLVV_Meldung_jks/KLVV.04.01.01.08_Aufsichtsratsmitglieder/Datenpunkt/C0320" xmlDataType="date"/>
    </tableColumn>
    <tableColumn id="10" xr3:uid="{00000000-0010-0000-0B00-00000A000000}" uniqueName="C0330" name="C0330" dataDxfId="74">
      <xmlColumnPr mapId="4" xpath="/KLVV_Meldung_jks/KLVV.04.01.01.08_Aufsichtsratsmitglieder/Datenpunkt/C0330" xmlDataType="string"/>
    </tableColumn>
  </tableColumns>
  <tableStyleInfo name="TableStyleMedium3"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0C000000}" name="Tabelle_KLVV04010109" displayName="Tabelle_KLVV04010109" ref="A10:D11" tableType="xml" insertRow="1" totalsRowShown="0" headerRowDxfId="73">
  <autoFilter ref="A10:D11" xr:uid="{00000000-0009-0000-0100-000020000000}"/>
  <tableColumns count="4">
    <tableColumn id="1" xr3:uid="{00000000-0010-0000-0C00-000001000000}" uniqueName="TemplateCode" name="Template" dataDxfId="72">
      <xmlColumnPr mapId="4" xpath="/KLVV_Meldung_jks/KLVV.04.01.01.09_Aufsichtsratssitzungen/Datenpunkt/TemplateCode" xmlDataType="string"/>
    </tableColumn>
    <tableColumn id="2" xr3:uid="{00000000-0010-0000-0C00-000002000000}" uniqueName="C0340" name="C0340" dataDxfId="71">
      <xmlColumnPr mapId="4" xpath="/KLVV_Meldung_jks/KLVV.04.01.01.09_Aufsichtsratssitzungen/Datenpunkt/C0340" xmlDataType="integer"/>
    </tableColumn>
    <tableColumn id="3" xr3:uid="{00000000-0010-0000-0C00-000003000000}" uniqueName="C0350" name="C0350" dataDxfId="70" dataCellStyle="Komma">
      <xmlColumnPr mapId="4" xpath="/KLVV_Meldung_jks/KLVV.04.01.01.09_Aufsichtsratssitzungen/Datenpunkt/C0350" xmlDataType="date"/>
    </tableColumn>
    <tableColumn id="5" xr3:uid="{00000000-0010-0000-0C00-000005000000}" uniqueName="C0360" name="C0360" dataDxfId="69">
      <xmlColumnPr mapId="4" xpath="/KLVV_Meldung_jks/KLVV.04.01.01.09_Aufsichtsratssitzungen/Datenpunkt/C0360" xmlDataType="string"/>
    </tableColumn>
  </tableColumns>
  <tableStyleInfo name="TableStyleMedium3"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D000000}" name="Tabelle_KLVV04010110" displayName="Tabelle_KLVV04010110" ref="A10:H11" tableType="xml" insertRow="1" totalsRowShown="0" headerRowDxfId="68">
  <autoFilter ref="A10:H11" xr:uid="{00000000-0009-0000-0100-000023000000}"/>
  <tableColumns count="8">
    <tableColumn id="1" xr3:uid="{00000000-0010-0000-0D00-000001000000}" uniqueName="TemplateCode" name="Template" dataDxfId="67">
      <xmlColumnPr mapId="4" xpath="/KLVV_Meldung_jks/KLVV.04.01.01.10_Handlungsbevollmächtigte_zur_Geschäftsführung/Datenpunkt/TemplateCode" xmlDataType="string"/>
    </tableColumn>
    <tableColumn id="3" xr3:uid="{00000000-0010-0000-0D00-000003000000}" uniqueName="C0370" name="C0370" dataDxfId="66" dataCellStyle="Komma">
      <xmlColumnPr mapId="4" xpath="/KLVV_Meldung_jks/KLVV.04.01.01.10_Handlungsbevollmächtigte_zur_Geschäftsführung/Datenpunkt/C0370" xmlDataType="string"/>
    </tableColumn>
    <tableColumn id="5" xr3:uid="{00000000-0010-0000-0D00-000005000000}" uniqueName="C0380" name="C0380" dataDxfId="65">
      <xmlColumnPr mapId="4" xpath="/KLVV_Meldung_jks/KLVV.04.01.01.10_Handlungsbevollmächtigte_zur_Geschäftsführung/Datenpunkt/C0380" xmlDataType="string"/>
    </tableColumn>
    <tableColumn id="6" xr3:uid="{00000000-0010-0000-0D00-000006000000}" uniqueName="C0390" name="C0390" dataDxfId="64">
      <xmlColumnPr mapId="4" xpath="/KLVV_Meldung_jks/KLVV.04.01.01.10_Handlungsbevollmächtigte_zur_Geschäftsführung/Datenpunkt/C0390" xmlDataType="string"/>
    </tableColumn>
    <tableColumn id="7" xr3:uid="{00000000-0010-0000-0D00-000007000000}" uniqueName="C0400" name="C0400" dataDxfId="63">
      <xmlColumnPr mapId="4" xpath="/KLVV_Meldung_jks/KLVV.04.01.01.10_Handlungsbevollmächtigte_zur_Geschäftsführung/Datenpunkt/C0400" xmlDataType="string"/>
    </tableColumn>
    <tableColumn id="8" xr3:uid="{00000000-0010-0000-0D00-000008000000}" uniqueName="C0410" name="C0410" dataDxfId="62" dataCellStyle="Link">
      <xmlColumnPr mapId="4" xpath="/KLVV_Meldung_jks/KLVV.04.01.01.10_Handlungsbevollmächtigte_zur_Geschäftsführung/Datenpunkt/C0410" xmlDataType="string"/>
    </tableColumn>
    <tableColumn id="9" xr3:uid="{00000000-0010-0000-0D00-000009000000}" uniqueName="C0420" name="C0420" dataDxfId="61">
      <xmlColumnPr mapId="4" xpath="/KLVV_Meldung_jks/KLVV.04.01.01.10_Handlungsbevollmächtigte_zur_Geschäftsführung/Datenpunkt/C0420" xmlDataType="date"/>
    </tableColumn>
    <tableColumn id="10" xr3:uid="{00000000-0010-0000-0D00-00000A000000}" uniqueName="C0430" name="C0430" dataDxfId="60">
      <xmlColumnPr mapId="4" xpath="/KLVV_Meldung_jks/KLVV.04.01.01.10_Handlungsbevollmächtigte_zur_Geschäftsführung/Datenpunkt/C0430" xmlDataType="string"/>
    </tableColumn>
  </tableColumns>
  <tableStyleInfo name="TableStyleMedium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3000000}" name="Tabelle6" displayName="Tabelle6" ref="A1:D2" tableType="xml" insertRow="1" totalsRowShown="0" headerRowDxfId="59" dataDxfId="58">
  <autoFilter ref="A1:D2" xr:uid="{00000000-0009-0000-0100-000006000000}"/>
  <tableColumns count="4">
    <tableColumn id="1" xr3:uid="{00000000-0010-0000-1300-000001000000}" uniqueName="TemplateCode" name="Template" dataDxfId="57">
      <xmlColumnPr mapId="4" xpath="/KLVV_Meldung_jks/KLVV.01.01_Bilanz/Datenpunkt/TemplateCode" xmlDataType="string"/>
    </tableColumn>
    <tableColumn id="2" xr3:uid="{00000000-0010-0000-1300-000002000000}" uniqueName="RowCode" name="Rowcode" dataDxfId="56">
      <xmlColumnPr mapId="4" xpath="/KLVV_Meldung_jks/KLVV.01.01_Bilanz/Datenpunkt/RowCode" xmlDataType="string"/>
    </tableColumn>
    <tableColumn id="3" xr3:uid="{00000000-0010-0000-1300-000003000000}" uniqueName="ColumnCode" name="Columncode" dataDxfId="55">
      <xmlColumnPr mapId="4" xpath="/KLVV_Meldung_jks/KLVV.01.01_Bilanz/Datenpunkt/ColumnCode" xmlDataType="string"/>
    </tableColumn>
    <tableColumn id="4" xr3:uid="{00000000-0010-0000-1300-000004000000}" uniqueName="Wert" name="Wert" dataDxfId="54">
      <xmlColumnPr mapId="4" xpath="/KLVV_Meldung_jks/KLVV.01.01_Bilanz/Datenpunkt/Wert" xmlDataType="decimal"/>
    </tableColumn>
  </tableColumns>
  <tableStyleInfo name="TableStyleMedium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4000000}" name="Tabelle623" displayName="Tabelle623" ref="A1:D2" tableType="xml" insertRow="1" totalsRowShown="0" headerRowDxfId="53" dataDxfId="52">
  <autoFilter ref="A1:D2" xr:uid="{00000000-0009-0000-0100-000002000000}"/>
  <tableColumns count="4">
    <tableColumn id="1" xr3:uid="{00000000-0010-0000-1400-000001000000}" uniqueName="TemplateCode" name="Template" dataDxfId="51">
      <xmlColumnPr mapId="4" xpath="/KLVV_Meldung_jks/KLVV.01.07_Details_zur_Rückstellung_für_Prämienrückerstattung/Datenpunkt/TemplateCode" xmlDataType="string"/>
    </tableColumn>
    <tableColumn id="2" xr3:uid="{00000000-0010-0000-1400-000002000000}" uniqueName="RowCode" name="Rowcode" dataDxfId="50">
      <xmlColumnPr mapId="4" xpath="/KLVV_Meldung_jks/KLVV.01.07_Details_zur_Rückstellung_für_Prämienrückerstattung/Datenpunkt/RowCode" xmlDataType="string"/>
    </tableColumn>
    <tableColumn id="3" xr3:uid="{00000000-0010-0000-1400-000003000000}" uniqueName="ColumnCode" name="Columncode" dataDxfId="49">
      <xmlColumnPr mapId="4" xpath="/KLVV_Meldung_jks/KLVV.01.07_Details_zur_Rückstellung_für_Prämienrückerstattung/Datenpunkt/ColumnCode" xmlDataType="string"/>
    </tableColumn>
    <tableColumn id="4" xr3:uid="{00000000-0010-0000-1400-000004000000}" uniqueName="Wert" name="Wert" dataDxfId="48">
      <xmlColumnPr mapId="4" xpath="/KLVV_Meldung_jks/KLVV.01.07_Details_zur_Rückstellung_für_Prämienrückerstattung/Datenpunkt/Wert" xmlDataType="decimal"/>
    </tableColumn>
  </tableColumns>
  <tableStyleInfo name="TableStyleMedium3"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le62345" displayName="Tabelle62345" ref="A1:D2" tableType="xml" insertRow="1" totalsRowShown="0" headerRowDxfId="47" dataDxfId="46">
  <autoFilter ref="A1:D2" xr:uid="{00000000-0009-0000-0100-000004000000}"/>
  <tableColumns count="4">
    <tableColumn id="1" xr3:uid="{00000000-0010-0000-1500-000001000000}" uniqueName="TemplateCode" name="Template" dataDxfId="45">
      <xmlColumnPr mapId="4" xpath="/KLVV_Meldung_jks/KLVV.02.01_Gewinn-_und_Verlustrechnung/Datenpunkt/TemplateCode" xmlDataType="string"/>
    </tableColumn>
    <tableColumn id="2" xr3:uid="{00000000-0010-0000-1500-000002000000}" uniqueName="RowCode" name="Rowcode" dataDxfId="44">
      <xmlColumnPr mapId="4" xpath="/KLVV_Meldung_jks/KLVV.02.01_Gewinn-_und_Verlustrechnung/Datenpunkt/RowCode" xmlDataType="string"/>
    </tableColumn>
    <tableColumn id="3" xr3:uid="{00000000-0010-0000-1500-000003000000}" uniqueName="ColumnCode" name="Columncode" dataDxfId="43">
      <xmlColumnPr mapId="4" xpath="/KLVV_Meldung_jks/KLVV.02.01_Gewinn-_und_Verlustrechnung/Datenpunkt/ColumnCode" xmlDataType="string"/>
    </tableColumn>
    <tableColumn id="4" xr3:uid="{00000000-0010-0000-1500-000004000000}" uniqueName="Wert" name="Wert" dataDxfId="42">
      <xmlColumnPr mapId="4" xpath="/KLVV_Meldung_jks/KLVV.02.01_Gewinn-_und_Verlustrechnung/Datenpunkt/Wert" xmlDataType="decimal"/>
    </tableColumn>
  </tableColumns>
  <tableStyleInfo name="TableStyleMedium3"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6000000}" name="Tabelle6234568" displayName="Tabelle6234568" ref="A1:D2" tableType="xml" insertRow="1" totalsRowShown="0" headerRowDxfId="41" dataDxfId="40">
  <autoFilter ref="A1:D2" xr:uid="{00000000-0009-0000-0100-000007000000}"/>
  <tableColumns count="4">
    <tableColumn id="1" xr3:uid="{00000000-0010-0000-1600-000001000000}" uniqueName="TemplateCode" name="Template" dataDxfId="39">
      <xmlColumnPr mapId="4" xpath="/KLVV_Meldung_jks/KLVV.02.03_Details_zu_Prämien_je_Meldezweig/Datenpunkt/TemplateCode" xmlDataType="string"/>
    </tableColumn>
    <tableColumn id="2" xr3:uid="{00000000-0010-0000-1600-000002000000}" uniqueName="RowCode" name="Rowcode" dataDxfId="38">
      <xmlColumnPr mapId="4" xpath="/KLVV_Meldung_jks/KLVV.02.03_Details_zu_Prämien_je_Meldezweig/Datenpunkt/RowCode" xmlDataType="string"/>
    </tableColumn>
    <tableColumn id="3" xr3:uid="{00000000-0010-0000-1600-000003000000}" uniqueName="ColumnCode" name="Columncode" dataDxfId="37">
      <xmlColumnPr mapId="4" xpath="/KLVV_Meldung_jks/KLVV.02.03_Details_zu_Prämien_je_Meldezweig/Datenpunkt/ColumnCode" xmlDataType="string"/>
    </tableColumn>
    <tableColumn id="4" xr3:uid="{00000000-0010-0000-1600-000004000000}" uniqueName="Wert" name="Wert" dataDxfId="36">
      <xmlColumnPr mapId="4" xpath="/KLVV_Meldung_jks/KLVV.02.03_Details_zu_Prämien_je_Meldezweig/Datenpunkt/Wert" xmlDataType="decimal"/>
    </tableColumn>
  </tableColumns>
  <tableStyleInfo name="TableStyleMedium3"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17000000}" name="Tabelle62345689" displayName="Tabelle62345689" ref="A1:D2" tableType="xml" insertRow="1" totalsRowShown="0" headerRowDxfId="35" dataDxfId="34">
  <autoFilter ref="A1:D2" xr:uid="{00000000-0009-0000-0100-000008000000}"/>
  <tableColumns count="4">
    <tableColumn id="1" xr3:uid="{00000000-0010-0000-1700-000001000000}" uniqueName="TemplateCode" name="Template" dataDxfId="33">
      <xmlColumnPr mapId="4" xpath="/KLVV_Meldung_jks/KLVV.02.04_Details_zu_Versicherungsleistungen_je_Meldezweig/Datenpunkt/TemplateCode" xmlDataType="string"/>
    </tableColumn>
    <tableColumn id="2" xr3:uid="{00000000-0010-0000-1700-000002000000}" uniqueName="RowCode" name="Rowcode" dataDxfId="32">
      <xmlColumnPr mapId="4" xpath="/KLVV_Meldung_jks/KLVV.02.04_Details_zu_Versicherungsleistungen_je_Meldezweig/Datenpunkt/RowCode" xmlDataType="string"/>
    </tableColumn>
    <tableColumn id="3" xr3:uid="{00000000-0010-0000-1700-000003000000}" uniqueName="ColumnCode" name="Columncode" dataDxfId="31">
      <xmlColumnPr mapId="4" xpath="/KLVV_Meldung_jks/KLVV.02.04_Details_zu_Versicherungsleistungen_je_Meldezweig/Datenpunkt/ColumnCode" xmlDataType="string"/>
    </tableColumn>
    <tableColumn id="4" xr3:uid="{00000000-0010-0000-1700-000004000000}" uniqueName="Wert" name="Wert" dataDxfId="30">
      <xmlColumnPr mapId="4" xpath="/KLVV_Meldung_jks/KLVV.02.04_Details_zu_Versicherungsleistungen_je_Meldezweig/Datenpunkt/Wert" xmlDataType="decimal"/>
    </tableColumn>
  </tableColumns>
  <tableStyleInfo name="TableStyleMedium3"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8000000}" name="Tabelle623456" displayName="Tabelle623456" ref="A1:D2" tableType="xml" insertRow="1" totalsRowShown="0" headerRowDxfId="29" dataDxfId="28">
  <autoFilter ref="A1:D2" xr:uid="{00000000-0009-0000-0100-000005000000}"/>
  <tableColumns count="4">
    <tableColumn id="1" xr3:uid="{00000000-0010-0000-1800-000001000000}" uniqueName="TemplateCode" name="Template" dataDxfId="27">
      <xmlColumnPr mapId="4" xpath="/KLVV_Meldung_jks/KLVV.02.05_Erträge_und_Aufwendungen_aus_der_Finanzgebarung/Datenpunkt/TemplateCode" xmlDataType="string"/>
    </tableColumn>
    <tableColumn id="2" xr3:uid="{00000000-0010-0000-1800-000002000000}" uniqueName="RowCode" name="Rowcode" dataDxfId="26">
      <xmlColumnPr mapId="4" xpath="/KLVV_Meldung_jks/KLVV.02.05_Erträge_und_Aufwendungen_aus_der_Finanzgebarung/Datenpunkt/RowCode" xmlDataType="string"/>
    </tableColumn>
    <tableColumn id="3" xr3:uid="{00000000-0010-0000-1800-000003000000}" uniqueName="ColumnCode" name="Columncode" dataDxfId="25">
      <xmlColumnPr mapId="4" xpath="/KLVV_Meldung_jks/KLVV.02.05_Erträge_und_Aufwendungen_aus_der_Finanzgebarung/Datenpunkt/ColumnCode" xmlDataType="string"/>
    </tableColumn>
    <tableColumn id="4" xr3:uid="{00000000-0010-0000-1800-000004000000}" uniqueName="Wert" name="Wert" dataDxfId="24">
      <xmlColumnPr mapId="4" xpath="/KLVV_Meldung_jks/KLVV.02.05_Erträge_und_Aufwendungen_aus_der_Finanzgebarung/Datenpunkt/Wert" xmlDataType="decimal"/>
    </tableColumn>
  </tableColumns>
  <tableStyleInfo name="TableStyleMedium3"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9000000}" name="Tabelle6234568910" displayName="Tabelle6234568910" ref="A1:D2" tableType="xml" insertRow="1" totalsRowShown="0" headerRowDxfId="23" dataDxfId="22">
  <autoFilter ref="A1:D2" xr:uid="{00000000-0009-0000-0100-000009000000}"/>
  <tableColumns count="4">
    <tableColumn id="1" xr3:uid="{00000000-0010-0000-1900-000001000000}" uniqueName="TemplateCode" name="Template" dataDxfId="21">
      <xmlColumnPr mapId="4" xpath="/KLVV_Meldung_jks/KLVV.03.01_Sonstige_Informationen/Datenpunkt/TemplateCode" xmlDataType="string"/>
    </tableColumn>
    <tableColumn id="2" xr3:uid="{00000000-0010-0000-1900-000002000000}" uniqueName="RowCode" name="Rowcode" dataDxfId="20">
      <xmlColumnPr mapId="4" xpath="/KLVV_Meldung_jks/KLVV.03.01_Sonstige_Informationen/Datenpunkt/RowCode" xmlDataType="string"/>
    </tableColumn>
    <tableColumn id="3" xr3:uid="{00000000-0010-0000-1900-000003000000}" uniqueName="ColumnCode" name="Columncode" dataDxfId="19">
      <xmlColumnPr mapId="4" xpath="/KLVV_Meldung_jks/KLVV.03.01_Sonstige_Informationen/Datenpunkt/ColumnCode" xmlDataType="string"/>
    </tableColumn>
    <tableColumn id="4" xr3:uid="{00000000-0010-0000-1900-000004000000}" uniqueName="Wert" name="Wert" dataDxfId="18">
      <xmlColumnPr mapId="4" xpath="/KLVV_Meldung_jks/KLVV.03.01_Sonstige_Informationen/Datenpunkt/Wert" xmlDataType="decimal"/>
    </tableColumn>
  </tableColumns>
  <tableStyleInfo name="TableStyleMedium3"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A000000}" name="Tabelle623456891011" displayName="Tabelle623456891011" ref="A1:D2" tableType="xml" insertRow="1" totalsRowShown="0" headerRowDxfId="17" dataDxfId="16">
  <autoFilter ref="A1:D2" xr:uid="{00000000-0009-0000-0100-00000A000000}"/>
  <tableColumns count="4">
    <tableColumn id="1" xr3:uid="{00000000-0010-0000-1A00-000001000000}" uniqueName="TemplateCode" name="Template" dataDxfId="15">
      <xmlColumnPr mapId="4" xpath="/KLVV_Meldung_jks/KLVV.03.02_Details_zu_Schadenfällen_je_Meldezweig/Datenpunkt/TemplateCode" xmlDataType="string"/>
    </tableColumn>
    <tableColumn id="2" xr3:uid="{00000000-0010-0000-1A00-000002000000}" uniqueName="RowCode" name="Rowcode" dataDxfId="14">
      <xmlColumnPr mapId="4" xpath="/KLVV_Meldung_jks/KLVV.03.02_Details_zu_Schadenfällen_je_Meldezweig/Datenpunkt/RowCode" xmlDataType="string"/>
    </tableColumn>
    <tableColumn id="3" xr3:uid="{00000000-0010-0000-1A00-000003000000}" uniqueName="ColumnCode" name="Columncode" dataDxfId="13">
      <xmlColumnPr mapId="4" xpath="/KLVV_Meldung_jks/KLVV.03.02_Details_zu_Schadenfällen_je_Meldezweig/Datenpunkt/ColumnCode" xmlDataType="string"/>
    </tableColumn>
    <tableColumn id="4" xr3:uid="{00000000-0010-0000-1A00-000004000000}" uniqueName="Wert" name="Wert" dataDxfId="12">
      <xmlColumnPr mapId="4" xpath="/KLVV_Meldung_jks/KLVV.03.02_Details_zu_Schadenfällen_je_Meldezweig/Datenpunkt/Wert" xmlDataType="decimal"/>
    </tableColumn>
  </tableColumns>
  <tableStyleInfo name="TableStyleMedium3"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elle62345689101129" displayName="Tabelle62345689101129" ref="A1:D2" tableType="xml" insertRow="1" totalsRowShown="0" headerRowDxfId="11" dataDxfId="10">
  <autoFilter ref="A1:D2" xr:uid="{00000000-0009-0000-0100-00001C000000}"/>
  <tableColumns count="4">
    <tableColumn id="1" xr3:uid="{00000000-0010-0000-1B00-000001000000}" uniqueName="TemplateCode" name="Template" dataDxfId="9">
      <xmlColumnPr mapId="4" xpath="/KLVV_Meldung_jks/KLVV.04.01_Jahresabschluss_Ansprechperson_und_Sonstiges/Datenpunkt_C0010_string/TemplateCode" xmlDataType="string"/>
    </tableColumn>
    <tableColumn id="2" xr3:uid="{00000000-0010-0000-1B00-000002000000}" uniqueName="RowCode" name="Rowcode" dataDxfId="8">
      <xmlColumnPr mapId="4" xpath="/KLVV_Meldung_jks/KLVV.04.01_Jahresabschluss_Ansprechperson_und_Sonstiges/Datenpunkt_C0010_string/RowCode" xmlDataType="string"/>
    </tableColumn>
    <tableColumn id="3" xr3:uid="{00000000-0010-0000-1B00-000003000000}" uniqueName="ColumnCode" name="Columncode" dataDxfId="7">
      <xmlColumnPr mapId="4" xpath="/KLVV_Meldung_jks/KLVV.04.01_Jahresabschluss_Ansprechperson_und_Sonstiges/Datenpunkt_C0010_string/ColumnCode" xmlDataType="string"/>
    </tableColumn>
    <tableColumn id="4" xr3:uid="{00000000-0010-0000-1B00-000004000000}" uniqueName="Wert" name="Wert" dataDxfId="6">
      <xmlColumnPr mapId="4" xpath="/KLVV_Meldung_jks/KLVV.04.01_Jahresabschluss_Ansprechperson_und_Sonstiges/Datenpunkt_C0010_string/Wert" xmlDataType="string"/>
    </tableColumn>
  </tableColumns>
  <tableStyleInfo name="TableStyleMedium3"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A3504DFF-EC02-452B-9CB8-D74CAEF7CB3C}" name="Tabelle6234568910112920" displayName="Tabelle6234568910112920" ref="A1:D2" tableType="xml" insertRow="1" totalsRowShown="0" headerRowDxfId="5" dataDxfId="4">
  <autoFilter ref="A1:D2" xr:uid="{00000000-0009-0000-0100-00001C000000}"/>
  <tableColumns count="4">
    <tableColumn id="1" xr3:uid="{B9E6B5BB-7946-446B-8ACF-80595C7488AD}" uniqueName="TemplateCode" name="Template" dataDxfId="3">
      <xmlColumnPr mapId="4" xpath="/KLVV_Meldung_jks/KLVV.04.01_Jahresabschluss_Ansprechperson_und_Sonstiges/Datenpunkt_C0010_decimal/TemplateCode" xmlDataType="string"/>
    </tableColumn>
    <tableColumn id="2" xr3:uid="{EA8E9BEC-C7F0-4195-AB5D-4028B5A27E84}" uniqueName="RowCode" name="Rowcode" dataDxfId="2">
      <xmlColumnPr mapId="4" xpath="/KLVV_Meldung_jks/KLVV.04.01_Jahresabschluss_Ansprechperson_und_Sonstiges/Datenpunkt_C0010_decimal/RowCode" xmlDataType="string"/>
    </tableColumn>
    <tableColumn id="3" xr3:uid="{4E5D59EA-82E9-4D4D-BF09-77800D7B528E}" uniqueName="ColumnCode" name="Columncode" dataDxfId="1">
      <xmlColumnPr mapId="4" xpath="/KLVV_Meldung_jks/KLVV.04.01_Jahresabschluss_Ansprechperson_und_Sonstiges/Datenpunkt_C0010_decimal/ColumnCode" xmlDataType="string"/>
    </tableColumn>
    <tableColumn id="4" xr3:uid="{06B1D4A2-155D-434E-952F-7DCF40F54D45}" uniqueName="Wert" name="Wert" dataDxfId="0">
      <xmlColumnPr mapId="4" xpath="/KLVV_Meldung_jks/KLVV.04.01_Jahresabschluss_Ansprechperson_und_Sonstiges/Datenpunkt_C0010_decimal/Wert" xmlDataType="decimal"/>
    </tableColumn>
  </tableColumns>
  <tableStyleInfo name="TableStyleMedium3" showFirstColumn="0" showLastColumn="0" showRowStripes="1" showColumnStripes="0"/>
</table>
</file>

<file path=xl/tables/tableSingleCells1.xml><?xml version="1.0" encoding="utf-8"?>
<singleXmlCells xmlns="http://schemas.openxmlformats.org/spreadsheetml/2006/main" xmlns:mc="http://schemas.openxmlformats.org/markup-compatibility/2006" xmlns:xr="http://schemas.microsoft.com/office/spreadsheetml/2014/revision" xmlns:xr3="http://schemas.microsoft.com/office/spreadsheetml/2016/revision3" xmlns:xr6="http://schemas.microsoft.com/office/spreadsheetml/2016/revision6" mc:Ignorable="xr xr3 xr6">
  <singleXmlCell id="1" xr6:uid="{61EECA76-CCC4-488A-AAB9-43BC6895AED3}" r="B1" connectionId="0">
    <xmlCellPr id="1" xr6:uid="{FE8674D4-1B39-4794-AD46-A611333D78AA}" uniqueName="KLVV-Nummer">
      <xmlPr mapId="4" xpath="/KLVV_Meldung_jks/@KLVV-Nummer" xmlDataType="string"/>
    </xmlCellPr>
  </singleXmlCell>
  <singleXmlCell id="3" xr6:uid="{28645CC1-60AC-475C-8FAC-1F62287EB4B2}" r="B2" connectionId="0">
    <xmlCellPr id="1" xr6:uid="{E63F5BA2-004D-4885-9770-5DD94D29162F}" uniqueName="GJ">
      <xmlPr mapId="4" xpath="/KLVV_Meldung_jks/@GJ" xmlDataType="positiveInteger"/>
    </xmlCellPr>
  </singleXmlCell>
  <singleXmlCell id="16" xr6:uid="{CF7E9977-A2A4-4779-9908-12F92919E945}" r="B3" connectionId="0">
    <xmlCellPr id="1" xr6:uid="{D568289D-7E87-44AD-91FE-5242B69DF482}" uniqueName="Stichtag">
      <xmlPr mapId="4" xpath="/KLVV_Meldung_jks/@Stichtag" xmlDataType="string"/>
    </xmlCellPr>
  </singleXmlCell>
  <singleXmlCell id="17" xr6:uid="{26D63263-B66C-45CA-BBBA-1B21C85DA0C3}" r="B4" connectionId="0">
    <xmlCellPr id="1" xr6:uid="{A6BC3042-A6FA-4692-8B89-902AD1715720}" uniqueName="Typ_der_Meldung">
      <xmlPr mapId="4" xpath="/KLVV_Meldung_jks/@Typ_der_Meldung" xmlDataType="string"/>
    </xmlCellPr>
  </singleXmlCell>
  <singleXmlCell id="18" xr6:uid="{5686DD4F-C8C9-469C-8BD4-B318AF904C48}" r="B5" connectionId="0">
    <xmlCellPr id="1" xr6:uid="{B73F126C-E394-4928-9AB4-056B840131B1}" uniqueName="Taxonomie">
      <xmlPr mapId="4" xpath="/KLVV_Meldung_jks/@Taxonomie" xmlDataType="string"/>
    </xmlCellPr>
  </singleXmlCell>
</singleXmlCell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2.bin"/><Relationship Id="rId1" Type="http://schemas.openxmlformats.org/officeDocument/2006/relationships/hyperlink" Target="https://webhost.fma.gv.at/incomingplattform/ip.htm"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3.v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12.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9.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xml"/><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1.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2.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tableSingleCells" Target="../tables/tableSingleCells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table" Target="../tables/table19.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0"/>
  <dimension ref="A1:E3"/>
  <sheetViews>
    <sheetView showGridLines="0" workbookViewId="0"/>
  </sheetViews>
  <sheetFormatPr baseColWidth="10" defaultRowHeight="15" x14ac:dyDescent="0.25"/>
  <cols>
    <col min="1" max="1" width="15.375" bestFit="1" customWidth="1"/>
    <col min="2" max="2" width="5.625" customWidth="1"/>
  </cols>
  <sheetData>
    <row r="1" spans="1:5" s="2" customFormat="1" x14ac:dyDescent="0.25">
      <c r="A1" s="2" t="s">
        <v>853</v>
      </c>
      <c r="C1" s="2" t="s">
        <v>854</v>
      </c>
      <c r="D1" s="49"/>
      <c r="E1" s="49" t="s">
        <v>828</v>
      </c>
    </row>
    <row r="2" spans="1:5" x14ac:dyDescent="0.25">
      <c r="A2" s="49"/>
    </row>
    <row r="3" spans="1:5" x14ac:dyDescent="0.25">
      <c r="A3" s="49"/>
    </row>
  </sheetData>
  <hyperlinks>
    <hyperlink ref="E1" location="Basisinformationen!C6" display="zurück zu den Basisinformationen" xr:uid="{06EDBEEB-B29D-4E11-B3A3-7E2DB836691E}"/>
  </hyperlinks>
  <pageMargins left="0.7" right="0.7" top="0.78740157499999996" bottom="0.78740157499999996" header="0.3" footer="0.3"/>
  <pageSetup paperSize="9" orientation="portrait" r:id="rId1"/>
  <headerFooter>
    <oddFooter>&amp;C02.03.2023   08:49:37</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8">
    <tabColor theme="5"/>
  </sheetPr>
  <dimension ref="B3:F53"/>
  <sheetViews>
    <sheetView showGridLines="0" tabSelected="1" zoomScaleNormal="100" workbookViewId="0">
      <selection activeCell="C6" sqref="C6"/>
    </sheetView>
  </sheetViews>
  <sheetFormatPr baseColWidth="10" defaultRowHeight="15" x14ac:dyDescent="0.25"/>
  <cols>
    <col min="2" max="2" width="31" customWidth="1"/>
    <col min="3" max="3" width="70.875" customWidth="1"/>
  </cols>
  <sheetData>
    <row r="3" spans="2:6" ht="23.25" x14ac:dyDescent="0.35">
      <c r="B3" s="182" t="s">
        <v>789</v>
      </c>
      <c r="C3" s="182"/>
      <c r="D3" s="127"/>
      <c r="E3" s="127"/>
      <c r="F3" s="127"/>
    </row>
    <row r="6" spans="2:6" ht="30" x14ac:dyDescent="0.25">
      <c r="B6" s="129" t="s">
        <v>330</v>
      </c>
      <c r="C6" s="180" t="s">
        <v>757</v>
      </c>
      <c r="E6" s="227" t="s">
        <v>830</v>
      </c>
      <c r="F6" s="227"/>
    </row>
    <row r="7" spans="2:6" x14ac:dyDescent="0.25">
      <c r="B7" s="130" t="s">
        <v>206</v>
      </c>
      <c r="C7" s="132">
        <v>2024</v>
      </c>
      <c r="E7" s="227"/>
      <c r="F7" s="227"/>
    </row>
    <row r="8" spans="2:6" x14ac:dyDescent="0.25">
      <c r="B8" s="130" t="s">
        <v>195</v>
      </c>
      <c r="C8" s="132" t="s">
        <v>700</v>
      </c>
      <c r="E8" s="227"/>
      <c r="F8" s="227"/>
    </row>
    <row r="9" spans="2:6" x14ac:dyDescent="0.25">
      <c r="B9" s="130" t="s">
        <v>197</v>
      </c>
      <c r="C9" s="128" t="s">
        <v>877</v>
      </c>
    </row>
    <row r="13" spans="2:6" ht="18.75" x14ac:dyDescent="0.3">
      <c r="B13" s="167" t="s">
        <v>786</v>
      </c>
    </row>
    <row r="14" spans="2:6" ht="18.75" x14ac:dyDescent="0.3">
      <c r="B14" s="131"/>
    </row>
    <row r="15" spans="2:6" x14ac:dyDescent="0.25">
      <c r="B15" t="s">
        <v>837</v>
      </c>
    </row>
    <row r="17" spans="2:2" x14ac:dyDescent="0.25">
      <c r="B17" t="s">
        <v>832</v>
      </c>
    </row>
    <row r="18" spans="2:2" x14ac:dyDescent="0.25">
      <c r="B18" s="166" t="s">
        <v>838</v>
      </c>
    </row>
    <row r="25" spans="2:2" x14ac:dyDescent="0.25">
      <c r="B25" t="s">
        <v>833</v>
      </c>
    </row>
    <row r="26" spans="2:2" x14ac:dyDescent="0.25">
      <c r="B26" s="166" t="s">
        <v>836</v>
      </c>
    </row>
    <row r="28" spans="2:2" x14ac:dyDescent="0.25">
      <c r="B28" t="s">
        <v>834</v>
      </c>
    </row>
    <row r="33" spans="2:3" x14ac:dyDescent="0.25">
      <c r="B33" t="s">
        <v>835</v>
      </c>
    </row>
    <row r="34" spans="2:3" ht="45" x14ac:dyDescent="0.25">
      <c r="B34" s="165" t="s">
        <v>826</v>
      </c>
    </row>
    <row r="35" spans="2:3" x14ac:dyDescent="0.25">
      <c r="B35" s="156">
        <v>1</v>
      </c>
      <c r="C35" s="155"/>
    </row>
    <row r="36" spans="2:3" x14ac:dyDescent="0.25">
      <c r="B36" s="171"/>
    </row>
    <row r="37" spans="2:3" x14ac:dyDescent="0.25">
      <c r="B37" s="172"/>
    </row>
    <row r="38" spans="2:3" x14ac:dyDescent="0.25">
      <c r="B38" s="172"/>
    </row>
    <row r="40" spans="2:3" x14ac:dyDescent="0.25">
      <c r="C40" s="228" t="s">
        <v>831</v>
      </c>
    </row>
    <row r="41" spans="2:3" x14ac:dyDescent="0.25">
      <c r="C41" s="228"/>
    </row>
    <row r="47" spans="2:3" ht="15" customHeight="1" x14ac:dyDescent="0.25">
      <c r="B47" t="s">
        <v>839</v>
      </c>
    </row>
    <row r="49" spans="2:2" x14ac:dyDescent="0.25">
      <c r="B49" s="154" t="s">
        <v>787</v>
      </c>
    </row>
    <row r="53" spans="2:2" x14ac:dyDescent="0.25">
      <c r="B53" t="s">
        <v>840</v>
      </c>
    </row>
  </sheetData>
  <sheetProtection selectLockedCells="1"/>
  <mergeCells count="2">
    <mergeCell ref="E6:F8"/>
    <mergeCell ref="C40:C41"/>
  </mergeCells>
  <dataValidations count="1">
    <dataValidation type="whole" operator="greaterThanOrEqual" showInputMessage="1" showErrorMessage="1" errorTitle="Geschäftsjahr ungültig" error="Das Geschäftsjahr muss eine ganze Zahl größer gleich 2023 sein." prompt="Bitte tragen Sie hier das Geschäftsjahr ein." sqref="C7" xr:uid="{00000000-0002-0000-0100-000001000000}">
      <formula1>2023</formula1>
    </dataValidation>
  </dataValidations>
  <hyperlinks>
    <hyperlink ref="B49" r:id="rId1" xr:uid="{00000000-0004-0000-0100-000000000000}"/>
  </hyperlinks>
  <printOptions horizontalCentered="1"/>
  <pageMargins left="0.39370078740157477" right="0.39370078740157477" top="0.39370078740157477" bottom="0.39370078740157477" header="0.39370078740157477" footer="0.39370078740157477"/>
  <pageSetup paperSize="9" scale="120" orientation="landscape" r:id="rId2"/>
  <headerFooter>
    <oddFooter>&amp;C02.03.2023   08:49:37</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45412" r:id="rId5" name="Button 4">
              <controlPr locked="0" defaultSize="0" print="0" autoFill="0" autoPict="0" macro="[0]!emptyCells">
                <anchor moveWithCells="1" sizeWithCells="1">
                  <from>
                    <xdr:col>1</xdr:col>
                    <xdr:colOff>571500</xdr:colOff>
                    <xdr:row>29</xdr:row>
                    <xdr:rowOff>0</xdr:rowOff>
                  </from>
                  <to>
                    <xdr:col>2</xdr:col>
                    <xdr:colOff>0</xdr:colOff>
                    <xdr:row>30</xdr:row>
                    <xdr:rowOff>171450</xdr:rowOff>
                  </to>
                </anchor>
              </controlPr>
            </control>
          </mc:Choice>
        </mc:AlternateContent>
        <mc:AlternateContent xmlns:mc="http://schemas.openxmlformats.org/markup-compatibility/2006">
          <mc:Choice Requires="x14">
            <control shapeId="145413" r:id="rId6" name="Button 5">
              <controlPr locked="0" defaultSize="0" print="0" autoFill="0" autoPict="0" macro="[0]!Create_and_Export_XML">
                <anchor moveWithCells="1" sizeWithCells="1">
                  <from>
                    <xdr:col>1</xdr:col>
                    <xdr:colOff>581025</xdr:colOff>
                    <xdr:row>38</xdr:row>
                    <xdr:rowOff>190500</xdr:rowOff>
                  </from>
                  <to>
                    <xdr:col>2</xdr:col>
                    <xdr:colOff>0</xdr:colOff>
                    <xdr:row>40</xdr:row>
                    <xdr:rowOff>161925</xdr:rowOff>
                  </to>
                </anchor>
              </controlPr>
            </control>
          </mc:Choice>
        </mc:AlternateContent>
        <mc:AlternateContent xmlns:mc="http://schemas.openxmlformats.org/markup-compatibility/2006">
          <mc:Choice Requires="x14">
            <control shapeId="145418" r:id="rId7" name="Button 10">
              <controlPr locked="0" defaultSize="0" print="0" autoFill="0" autoPict="0" macro="[0]!ExportDataAsPDF">
                <anchor moveWithCells="1" sizeWithCells="1">
                  <from>
                    <xdr:col>1</xdr:col>
                    <xdr:colOff>581025</xdr:colOff>
                    <xdr:row>54</xdr:row>
                    <xdr:rowOff>0</xdr:rowOff>
                  </from>
                  <to>
                    <xdr:col>1</xdr:col>
                    <xdr:colOff>2343150</xdr:colOff>
                    <xdr:row>56</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Helper!$B$2:$B$3</xm:f>
          </x14:formula1>
          <xm:sqref>C8</xm:sqref>
        </x14:dataValidation>
        <x14:dataValidation type="list" allowBlank="1" showInputMessage="1" showErrorMessage="1" xr:uid="{00000000-0002-0000-0100-000002000000}">
          <x14:formula1>
            <xm:f>Helper!$F$2:$F$31</xm:f>
          </x14:formula1>
          <xm:sqref>C6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6"/>
  <dimension ref="A1:I62"/>
  <sheetViews>
    <sheetView workbookViewId="0"/>
  </sheetViews>
  <sheetFormatPr baseColWidth="10" defaultRowHeight="15" x14ac:dyDescent="0.25"/>
  <cols>
    <col min="1" max="1" width="7.5" style="30" bestFit="1" customWidth="1"/>
    <col min="2" max="2" width="15.75" bestFit="1" customWidth="1"/>
    <col min="3" max="3" width="15.75" customWidth="1"/>
    <col min="4" max="4" width="12.875" bestFit="1" customWidth="1"/>
    <col min="5" max="5" width="25" bestFit="1" customWidth="1"/>
    <col min="6" max="6" width="83" bestFit="1" customWidth="1"/>
    <col min="7" max="7" width="13.125" bestFit="1" customWidth="1"/>
  </cols>
  <sheetData>
    <row r="1" spans="1:9" x14ac:dyDescent="0.25">
      <c r="A1" s="33" t="s">
        <v>356</v>
      </c>
      <c r="B1" s="2" t="s">
        <v>195</v>
      </c>
      <c r="C1" s="2" t="s">
        <v>824</v>
      </c>
      <c r="D1" s="2" t="s">
        <v>206</v>
      </c>
      <c r="E1" s="2" t="s">
        <v>727</v>
      </c>
      <c r="F1" s="2" t="s">
        <v>788</v>
      </c>
      <c r="G1" s="2" t="s">
        <v>790</v>
      </c>
      <c r="H1" s="2" t="s">
        <v>827</v>
      </c>
      <c r="I1" s="2" t="s">
        <v>829</v>
      </c>
    </row>
    <row r="2" spans="1:9" x14ac:dyDescent="0.25">
      <c r="A2" s="31" t="s">
        <v>671</v>
      </c>
      <c r="B2" t="s">
        <v>700</v>
      </c>
      <c r="C2">
        <v>1</v>
      </c>
      <c r="E2" t="s">
        <v>712</v>
      </c>
      <c r="F2" t="s">
        <v>757</v>
      </c>
      <c r="G2" t="s">
        <v>791</v>
      </c>
      <c r="H2" t="str">
        <f>RIGHT(F2,LEN(F2)-6)</f>
        <v>Gegenseitiger Brandschaden-Versicherungsverein Nockberge</v>
      </c>
      <c r="I2" t="s">
        <v>402</v>
      </c>
    </row>
    <row r="3" spans="1:9" x14ac:dyDescent="0.25">
      <c r="A3" s="31" t="s">
        <v>672</v>
      </c>
      <c r="B3" t="s">
        <v>196</v>
      </c>
      <c r="E3" t="s">
        <v>713</v>
      </c>
      <c r="F3" t="s">
        <v>758</v>
      </c>
      <c r="G3" t="s">
        <v>791</v>
      </c>
      <c r="H3" t="str">
        <f t="shared" ref="H3:H31" si="0">RIGHT(F3,LEN(F3)-6)</f>
        <v>Gegenseitiger Brandschaden Versicherungs Verein Aschbach</v>
      </c>
      <c r="I3" t="s">
        <v>406</v>
      </c>
    </row>
    <row r="4" spans="1:9" x14ac:dyDescent="0.25">
      <c r="A4" s="31" t="s">
        <v>673</v>
      </c>
      <c r="E4" t="s">
        <v>714</v>
      </c>
      <c r="F4" t="s">
        <v>759</v>
      </c>
      <c r="G4" t="s">
        <v>791</v>
      </c>
      <c r="H4" t="str">
        <f t="shared" si="0"/>
        <v>Wechselseitiger Versicherungsverein für Brandschäden in Gerersdorf, NÖ.</v>
      </c>
      <c r="I4" t="s">
        <v>409</v>
      </c>
    </row>
    <row r="5" spans="1:9" x14ac:dyDescent="0.25">
      <c r="A5" s="31" t="s">
        <v>674</v>
      </c>
      <c r="E5" t="s">
        <v>715</v>
      </c>
      <c r="F5" t="s">
        <v>760</v>
      </c>
      <c r="G5" t="s">
        <v>791</v>
      </c>
      <c r="H5" t="str">
        <f t="shared" si="0"/>
        <v>Versicherungsverein Bad Ischl-Strobl-St.Wolfgang</v>
      </c>
      <c r="I5" t="s">
        <v>412</v>
      </c>
    </row>
    <row r="6" spans="1:9" x14ac:dyDescent="0.25">
      <c r="A6" s="31" t="s">
        <v>675</v>
      </c>
      <c r="E6" t="s">
        <v>716</v>
      </c>
      <c r="F6" t="s">
        <v>761</v>
      </c>
      <c r="G6" t="s">
        <v>791</v>
      </c>
      <c r="H6" t="str">
        <f t="shared" si="0"/>
        <v>Salzkammergut Versicherung - Wechselseitiger Versicherungsverein a.G.</v>
      </c>
      <c r="I6" t="s">
        <v>417</v>
      </c>
    </row>
    <row r="7" spans="1:9" x14ac:dyDescent="0.25">
      <c r="A7" s="31" t="s">
        <v>676</v>
      </c>
      <c r="E7" t="s">
        <v>717</v>
      </c>
      <c r="F7" t="s">
        <v>762</v>
      </c>
      <c r="G7" t="s">
        <v>791</v>
      </c>
      <c r="H7" t="str">
        <f t="shared" si="0"/>
        <v>Eberschwanger Versicherungsverein</v>
      </c>
      <c r="I7" t="s">
        <v>445</v>
      </c>
    </row>
    <row r="8" spans="1:9" x14ac:dyDescent="0.25">
      <c r="A8" s="31" t="s">
        <v>677</v>
      </c>
      <c r="E8" t="s">
        <v>718</v>
      </c>
      <c r="F8" t="s">
        <v>763</v>
      </c>
      <c r="G8" t="s">
        <v>791</v>
      </c>
      <c r="H8" t="str">
        <f t="shared" si="0"/>
        <v>Wechselseitiger Versicherungsverein Bad Goisern</v>
      </c>
    </row>
    <row r="9" spans="1:9" x14ac:dyDescent="0.25">
      <c r="A9" s="31" t="s">
        <v>678</v>
      </c>
      <c r="E9" t="s">
        <v>792</v>
      </c>
      <c r="F9" t="s">
        <v>764</v>
      </c>
      <c r="G9" t="s">
        <v>791</v>
      </c>
      <c r="H9" t="str">
        <f t="shared" si="0"/>
        <v>Wechselseitiger Versicherungsverein der Gemeinden Gosau, Hallstatt und Obertraun</v>
      </c>
    </row>
    <row r="10" spans="1:9" x14ac:dyDescent="0.25">
      <c r="A10" s="31" t="s">
        <v>679</v>
      </c>
      <c r="E10" t="s">
        <v>793</v>
      </c>
      <c r="F10" t="s">
        <v>765</v>
      </c>
      <c r="G10" t="s">
        <v>791</v>
      </c>
      <c r="H10" t="str">
        <f t="shared" si="0"/>
        <v>Kremsmünsterer Versicherungsverein auf Gegenseitigkeit</v>
      </c>
    </row>
    <row r="11" spans="1:9" x14ac:dyDescent="0.25">
      <c r="A11" s="31" t="s">
        <v>680</v>
      </c>
      <c r="E11" t="s">
        <v>794</v>
      </c>
      <c r="F11" t="s">
        <v>766</v>
      </c>
      <c r="G11" t="s">
        <v>791</v>
      </c>
      <c r="H11" t="str">
        <f t="shared" si="0"/>
        <v>Gitzmairische Versicherung, Versicherungsverein auf Gegenseitigkeit</v>
      </c>
    </row>
    <row r="12" spans="1:9" x14ac:dyDescent="0.25">
      <c r="A12" s="31" t="s">
        <v>681</v>
      </c>
      <c r="E12" t="s">
        <v>795</v>
      </c>
      <c r="F12" t="s">
        <v>767</v>
      </c>
      <c r="G12" t="s">
        <v>791</v>
      </c>
      <c r="H12" t="str">
        <f t="shared" si="0"/>
        <v>Niederkappler-St. Johanner Versicherung Versicherungsverein auf Gegenseitigkeit</v>
      </c>
    </row>
    <row r="13" spans="1:9" x14ac:dyDescent="0.25">
      <c r="A13" s="31" t="s">
        <v>682</v>
      </c>
      <c r="E13" t="s">
        <v>796</v>
      </c>
      <c r="F13" t="s">
        <v>768</v>
      </c>
      <c r="G13" t="s">
        <v>791</v>
      </c>
      <c r="H13" t="str">
        <f t="shared" si="0"/>
        <v>Wechselseitiger Versicherungsverein Schwand im Innkreis</v>
      </c>
    </row>
    <row r="14" spans="1:9" x14ac:dyDescent="0.25">
      <c r="A14" s="31" t="s">
        <v>683</v>
      </c>
      <c r="E14" t="s">
        <v>797</v>
      </c>
      <c r="F14" t="s">
        <v>769</v>
      </c>
      <c r="G14" t="s">
        <v>791</v>
      </c>
      <c r="H14" t="str">
        <f t="shared" si="0"/>
        <v>Atzbacher Versicherung Verein auf Gegenseitigkeit</v>
      </c>
    </row>
    <row r="15" spans="1:9" x14ac:dyDescent="0.25">
      <c r="A15" s="31" t="s">
        <v>684</v>
      </c>
      <c r="E15" t="s">
        <v>719</v>
      </c>
      <c r="F15" t="s">
        <v>770</v>
      </c>
      <c r="G15" t="s">
        <v>791</v>
      </c>
      <c r="H15" t="str">
        <f t="shared" si="0"/>
        <v>Wechselseitiger Versicherungsverein Steinbach an der Steyr</v>
      </c>
    </row>
    <row r="16" spans="1:9" x14ac:dyDescent="0.25">
      <c r="A16" s="31" t="s">
        <v>685</v>
      </c>
      <c r="E16" t="s">
        <v>798</v>
      </c>
      <c r="F16" t="s">
        <v>771</v>
      </c>
      <c r="G16" t="s">
        <v>791</v>
      </c>
      <c r="H16" t="str">
        <f t="shared" si="0"/>
        <v>Taiskirchner Versicherung, kleiner Versicherungsverein auf Gegenseitigkeit</v>
      </c>
    </row>
    <row r="17" spans="1:8" x14ac:dyDescent="0.25">
      <c r="A17" s="31" t="s">
        <v>686</v>
      </c>
      <c r="E17" t="s">
        <v>720</v>
      </c>
      <c r="F17" t="s">
        <v>772</v>
      </c>
      <c r="G17" t="s">
        <v>791</v>
      </c>
      <c r="H17" t="str">
        <f t="shared" si="0"/>
        <v>Viechtwanger Versicherung VVaG</v>
      </c>
    </row>
    <row r="18" spans="1:8" x14ac:dyDescent="0.25">
      <c r="A18" s="31" t="s">
        <v>687</v>
      </c>
      <c r="E18" t="s">
        <v>799</v>
      </c>
      <c r="F18" t="s">
        <v>773</v>
      </c>
      <c r="G18" t="s">
        <v>791</v>
      </c>
      <c r="H18" t="str">
        <f t="shared" si="0"/>
        <v>Wartberger Versicherung Versicherungsverein auf Gegenseitigkeit</v>
      </c>
    </row>
    <row r="19" spans="1:8" x14ac:dyDescent="0.25">
      <c r="A19" s="31" t="s">
        <v>688</v>
      </c>
      <c r="E19" t="s">
        <v>800</v>
      </c>
      <c r="F19" t="s">
        <v>774</v>
      </c>
      <c r="G19" t="s">
        <v>791</v>
      </c>
      <c r="H19" t="str">
        <f t="shared" si="0"/>
        <v>Wechselseitiger Versicherungsverein Wels</v>
      </c>
    </row>
    <row r="20" spans="1:8" x14ac:dyDescent="0.25">
      <c r="A20" s="31" t="s">
        <v>689</v>
      </c>
      <c r="E20" t="s">
        <v>801</v>
      </c>
      <c r="F20" t="s">
        <v>775</v>
      </c>
      <c r="G20" t="s">
        <v>791</v>
      </c>
      <c r="H20" t="str">
        <f t="shared" si="0"/>
        <v>Wildshuter Versicherung Versicherungsverein auf Gegenseitigkeit</v>
      </c>
    </row>
    <row r="21" spans="1:8" x14ac:dyDescent="0.25">
      <c r="A21" s="31" t="s">
        <v>690</v>
      </c>
      <c r="E21" t="s">
        <v>802</v>
      </c>
      <c r="F21" t="s">
        <v>776</v>
      </c>
      <c r="G21" t="s">
        <v>791</v>
      </c>
      <c r="H21" t="str">
        <f t="shared" si="0"/>
        <v>Windischgarstner Versicherung Verein auf Gegenseitigkeit</v>
      </c>
    </row>
    <row r="22" spans="1:8" x14ac:dyDescent="0.25">
      <c r="A22" s="31" t="s">
        <v>691</v>
      </c>
      <c r="E22" t="s">
        <v>721</v>
      </c>
      <c r="F22" t="s">
        <v>777</v>
      </c>
      <c r="G22" t="s">
        <v>791</v>
      </c>
      <c r="H22" t="str">
        <f t="shared" si="0"/>
        <v>Tennengauer Versicherung auf Gegenseitigkeit</v>
      </c>
    </row>
    <row r="23" spans="1:8" x14ac:dyDescent="0.25">
      <c r="A23" s="31" t="s">
        <v>692</v>
      </c>
      <c r="E23" t="s">
        <v>722</v>
      </c>
      <c r="F23" t="s">
        <v>778</v>
      </c>
      <c r="G23" t="s">
        <v>791</v>
      </c>
      <c r="H23" t="str">
        <f t="shared" si="0"/>
        <v>Brandschadenversicherungsverein auf Gegenseitigkeit Seekirchen</v>
      </c>
    </row>
    <row r="24" spans="1:8" x14ac:dyDescent="0.25">
      <c r="A24" s="31" t="s">
        <v>693</v>
      </c>
      <c r="E24" t="s">
        <v>803</v>
      </c>
      <c r="F24" t="s">
        <v>779</v>
      </c>
      <c r="G24" t="s">
        <v>791</v>
      </c>
      <c r="H24" t="str">
        <f t="shared" si="0"/>
        <v>Wechselseitige Brandschaden Versicherung Ausseerland</v>
      </c>
    </row>
    <row r="25" spans="1:8" x14ac:dyDescent="0.25">
      <c r="A25" s="31" t="s">
        <v>694</v>
      </c>
      <c r="E25" t="s">
        <v>804</v>
      </c>
      <c r="F25" t="s">
        <v>780</v>
      </c>
      <c r="G25" t="s">
        <v>791</v>
      </c>
      <c r="H25" t="str">
        <f t="shared" si="0"/>
        <v>Hohenauer Versicherung auf Gegenseitigkeit</v>
      </c>
    </row>
    <row r="26" spans="1:8" x14ac:dyDescent="0.25">
      <c r="A26" s="31" t="s">
        <v>695</v>
      </c>
      <c r="E26" t="s">
        <v>805</v>
      </c>
      <c r="F26" t="s">
        <v>781</v>
      </c>
      <c r="G26" t="s">
        <v>791</v>
      </c>
      <c r="H26" t="str">
        <f t="shared" si="0"/>
        <v>St. Mareiner Versicherung - Versicherungsverein auf Gegenseitigkeit</v>
      </c>
    </row>
    <row r="27" spans="1:8" x14ac:dyDescent="0.25">
      <c r="A27" s="31" t="s">
        <v>696</v>
      </c>
      <c r="E27" t="s">
        <v>806</v>
      </c>
      <c r="F27" t="s">
        <v>782</v>
      </c>
      <c r="G27" t="s">
        <v>791</v>
      </c>
      <c r="H27" t="str">
        <f t="shared" si="0"/>
        <v>Enns- und Paltentaler Versicherungsverein auf Gegenseitigkeit</v>
      </c>
    </row>
    <row r="28" spans="1:8" x14ac:dyDescent="0.25">
      <c r="A28" s="31" t="s">
        <v>697</v>
      </c>
      <c r="E28" t="s">
        <v>723</v>
      </c>
      <c r="F28" t="s">
        <v>783</v>
      </c>
      <c r="G28" t="s">
        <v>791</v>
      </c>
      <c r="H28" t="str">
        <f t="shared" si="0"/>
        <v>Zillertaler Versicherungsverein auf Gegenseitigkeit</v>
      </c>
    </row>
    <row r="29" spans="1:8" x14ac:dyDescent="0.25">
      <c r="A29" s="31" t="s">
        <v>698</v>
      </c>
      <c r="E29" t="s">
        <v>807</v>
      </c>
      <c r="F29" t="s">
        <v>784</v>
      </c>
      <c r="G29" t="s">
        <v>791</v>
      </c>
      <c r="H29" t="str">
        <f t="shared" si="0"/>
        <v>Wälder Versicherung Versicherungsverein auf Gegenseitigkeit</v>
      </c>
    </row>
    <row r="30" spans="1:8" x14ac:dyDescent="0.25">
      <c r="A30" s="31" t="s">
        <v>699</v>
      </c>
      <c r="E30" t="s">
        <v>808</v>
      </c>
      <c r="F30" t="s">
        <v>785</v>
      </c>
      <c r="G30" t="s">
        <v>791</v>
      </c>
      <c r="H30" t="str">
        <f t="shared" si="0"/>
        <v>Walser Versicherung VaG</v>
      </c>
    </row>
    <row r="31" spans="1:8" x14ac:dyDescent="0.25">
      <c r="A31" s="31" t="s">
        <v>670</v>
      </c>
      <c r="E31" t="s">
        <v>809</v>
      </c>
      <c r="F31" t="s">
        <v>756</v>
      </c>
      <c r="G31" t="s">
        <v>791</v>
      </c>
      <c r="H31" t="str">
        <f t="shared" si="0"/>
        <v>RVV Rückversicherungsverein auf Gegenseitigkeit der kleinen Versicherungsvereine auf Gegenseitigkeit</v>
      </c>
    </row>
    <row r="32" spans="1:8" x14ac:dyDescent="0.25">
      <c r="A32" s="31"/>
      <c r="E32" t="s">
        <v>810</v>
      </c>
    </row>
    <row r="33" spans="5:5" x14ac:dyDescent="0.25">
      <c r="E33" t="s">
        <v>724</v>
      </c>
    </row>
    <row r="34" spans="5:5" x14ac:dyDescent="0.25">
      <c r="E34" t="s">
        <v>811</v>
      </c>
    </row>
    <row r="35" spans="5:5" x14ac:dyDescent="0.25">
      <c r="E35" t="s">
        <v>812</v>
      </c>
    </row>
    <row r="36" spans="5:5" x14ac:dyDescent="0.25">
      <c r="E36" t="s">
        <v>725</v>
      </c>
    </row>
    <row r="37" spans="5:5" x14ac:dyDescent="0.25">
      <c r="E37" t="s">
        <v>813</v>
      </c>
    </row>
    <row r="38" spans="5:5" x14ac:dyDescent="0.25">
      <c r="E38" t="s">
        <v>814</v>
      </c>
    </row>
    <row r="39" spans="5:5" x14ac:dyDescent="0.25">
      <c r="E39" t="s">
        <v>726</v>
      </c>
    </row>
    <row r="40" spans="5:5" x14ac:dyDescent="0.25">
      <c r="E40" t="s">
        <v>815</v>
      </c>
    </row>
    <row r="41" spans="5:5" x14ac:dyDescent="0.25">
      <c r="E41" t="s">
        <v>816</v>
      </c>
    </row>
    <row r="42" spans="5:5" x14ac:dyDescent="0.25">
      <c r="E42" t="s">
        <v>743</v>
      </c>
    </row>
    <row r="43" spans="5:5" x14ac:dyDescent="0.25">
      <c r="E43" t="s">
        <v>817</v>
      </c>
    </row>
    <row r="44" spans="5:5" x14ac:dyDescent="0.25">
      <c r="E44" t="s">
        <v>744</v>
      </c>
    </row>
    <row r="45" spans="5:5" x14ac:dyDescent="0.25">
      <c r="E45" t="s">
        <v>818</v>
      </c>
    </row>
    <row r="46" spans="5:5" x14ac:dyDescent="0.25">
      <c r="E46" t="s">
        <v>745</v>
      </c>
    </row>
    <row r="47" spans="5:5" x14ac:dyDescent="0.25">
      <c r="E47" t="s">
        <v>746</v>
      </c>
    </row>
    <row r="48" spans="5:5" x14ac:dyDescent="0.25">
      <c r="E48" t="s">
        <v>819</v>
      </c>
    </row>
    <row r="49" spans="5:5" x14ac:dyDescent="0.25">
      <c r="E49" t="s">
        <v>747</v>
      </c>
    </row>
    <row r="50" spans="5:5" x14ac:dyDescent="0.25">
      <c r="E50" t="s">
        <v>748</v>
      </c>
    </row>
    <row r="51" spans="5:5" x14ac:dyDescent="0.25">
      <c r="E51" t="s">
        <v>749</v>
      </c>
    </row>
    <row r="52" spans="5:5" x14ac:dyDescent="0.25">
      <c r="E52" t="s">
        <v>852</v>
      </c>
    </row>
    <row r="53" spans="5:5" x14ac:dyDescent="0.25">
      <c r="E53" t="s">
        <v>750</v>
      </c>
    </row>
    <row r="54" spans="5:5" x14ac:dyDescent="0.25">
      <c r="E54" t="s">
        <v>820</v>
      </c>
    </row>
    <row r="55" spans="5:5" x14ac:dyDescent="0.25">
      <c r="E55" t="s">
        <v>751</v>
      </c>
    </row>
    <row r="56" spans="5:5" x14ac:dyDescent="0.25">
      <c r="E56" t="s">
        <v>821</v>
      </c>
    </row>
    <row r="57" spans="5:5" x14ac:dyDescent="0.25">
      <c r="E57" t="s">
        <v>822</v>
      </c>
    </row>
    <row r="58" spans="5:5" x14ac:dyDescent="0.25">
      <c r="E58" t="s">
        <v>752</v>
      </c>
    </row>
    <row r="59" spans="5:5" x14ac:dyDescent="0.25">
      <c r="E59" t="s">
        <v>753</v>
      </c>
    </row>
    <row r="60" spans="5:5" x14ac:dyDescent="0.25">
      <c r="E60" t="s">
        <v>754</v>
      </c>
    </row>
    <row r="61" spans="5:5" x14ac:dyDescent="0.25">
      <c r="E61" t="s">
        <v>755</v>
      </c>
    </row>
    <row r="62" spans="5:5" x14ac:dyDescent="0.25">
      <c r="E62" t="s">
        <v>823</v>
      </c>
    </row>
  </sheetData>
  <pageMargins left="0.7" right="0.7" top="0.78740157499999996" bottom="0.78740157499999996" header="0.3" footer="0.3"/>
  <pageSetup paperSize="9" orientation="portrait" r:id="rId1"/>
  <headerFooter>
    <oddFooter>&amp;C02.03.2023   08:49:37</oddFooter>
  </headerFooter>
  <ignoredErrors>
    <ignoredError sqref="A2:A3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
  <dimension ref="A1:F23"/>
  <sheetViews>
    <sheetView showGridLines="0" zoomScaleNormal="100" workbookViewId="0">
      <selection activeCell="C8" sqref="C8"/>
    </sheetView>
  </sheetViews>
  <sheetFormatPr baseColWidth="10" defaultColWidth="11" defaultRowHeight="15" customHeight="1" x14ac:dyDescent="0.3"/>
  <cols>
    <col min="1" max="1" width="20.625" customWidth="1"/>
    <col min="2" max="2" width="53.25" customWidth="1"/>
    <col min="3" max="4" width="15" customWidth="1"/>
    <col min="6" max="6" width="11" style="125"/>
    <col min="8" max="8" width="54" bestFit="1" customWidth="1"/>
  </cols>
  <sheetData>
    <row r="1" spans="1:5" ht="15" customHeight="1" x14ac:dyDescent="0.3">
      <c r="A1" s="168" t="s">
        <v>828</v>
      </c>
    </row>
    <row r="2" spans="1:5" ht="15" customHeight="1" x14ac:dyDescent="0.3">
      <c r="A2" s="114" t="s">
        <v>183</v>
      </c>
      <c r="B2" s="29"/>
      <c r="C2" s="29"/>
      <c r="D2" s="29"/>
    </row>
    <row r="4" spans="1:5" ht="15" customHeight="1" x14ac:dyDescent="0.3">
      <c r="A4" s="21" t="s">
        <v>184</v>
      </c>
      <c r="B4" s="22"/>
      <c r="C4" s="28" t="s">
        <v>702</v>
      </c>
      <c r="D4" s="28" t="s">
        <v>446</v>
      </c>
    </row>
    <row r="5" spans="1:5" ht="15" customHeight="1" x14ac:dyDescent="0.3">
      <c r="A5" s="21" t="s">
        <v>185</v>
      </c>
      <c r="B5" s="22"/>
      <c r="C5" s="23" t="s">
        <v>186</v>
      </c>
      <c r="D5" s="23" t="s">
        <v>447</v>
      </c>
    </row>
    <row r="6" spans="1:5" ht="15" customHeight="1" thickBot="1" x14ac:dyDescent="0.35">
      <c r="A6" s="24"/>
      <c r="B6" s="24"/>
    </row>
    <row r="7" spans="1:5" ht="30.75" thickBot="1" x14ac:dyDescent="0.35">
      <c r="A7" s="90" t="s">
        <v>187</v>
      </c>
      <c r="B7" s="91" t="s">
        <v>188</v>
      </c>
      <c r="C7" s="92" t="s">
        <v>701</v>
      </c>
      <c r="D7" s="93" t="s">
        <v>448</v>
      </c>
    </row>
    <row r="8" spans="1:5" ht="15" customHeight="1" x14ac:dyDescent="0.3">
      <c r="A8" s="25" t="s">
        <v>449</v>
      </c>
      <c r="B8" s="94" t="s">
        <v>189</v>
      </c>
      <c r="C8" s="176" t="s">
        <v>397</v>
      </c>
      <c r="D8" s="97" t="s">
        <v>450</v>
      </c>
      <c r="E8" s="49"/>
    </row>
    <row r="9" spans="1:5" ht="15" customHeight="1" x14ac:dyDescent="0.3">
      <c r="A9" s="26" t="s">
        <v>451</v>
      </c>
      <c r="B9" s="22" t="s">
        <v>200</v>
      </c>
      <c r="C9" s="177" t="s">
        <v>450</v>
      </c>
      <c r="D9" s="99" t="s">
        <v>452</v>
      </c>
    </row>
    <row r="10" spans="1:5" ht="15" customHeight="1" x14ac:dyDescent="0.3">
      <c r="A10" s="26" t="s">
        <v>402</v>
      </c>
      <c r="B10" s="22" t="s">
        <v>190</v>
      </c>
      <c r="C10" s="178" t="s">
        <v>400</v>
      </c>
      <c r="D10" s="99" t="s">
        <v>400</v>
      </c>
    </row>
    <row r="11" spans="1:5" ht="15" customHeight="1" x14ac:dyDescent="0.3">
      <c r="A11" s="26" t="s">
        <v>406</v>
      </c>
      <c r="B11" s="22" t="s">
        <v>131</v>
      </c>
      <c r="C11" s="178" t="s">
        <v>403</v>
      </c>
      <c r="D11" s="99" t="s">
        <v>453</v>
      </c>
    </row>
    <row r="12" spans="1:5" ht="15" customHeight="1" x14ac:dyDescent="0.3">
      <c r="A12" s="26" t="s">
        <v>409</v>
      </c>
      <c r="B12" s="22" t="s">
        <v>191</v>
      </c>
      <c r="C12" s="178" t="s">
        <v>407</v>
      </c>
      <c r="D12" s="98" t="s">
        <v>450</v>
      </c>
    </row>
    <row r="13" spans="1:5" ht="15" customHeight="1" x14ac:dyDescent="0.3">
      <c r="A13" s="26" t="s">
        <v>412</v>
      </c>
      <c r="B13" s="95" t="s">
        <v>192</v>
      </c>
      <c r="C13" s="178" t="s">
        <v>410</v>
      </c>
      <c r="D13" s="98" t="s">
        <v>450</v>
      </c>
    </row>
    <row r="14" spans="1:5" ht="15" customHeight="1" x14ac:dyDescent="0.3">
      <c r="A14" s="26" t="s">
        <v>454</v>
      </c>
      <c r="B14" s="22" t="s">
        <v>152</v>
      </c>
      <c r="C14" s="178" t="s">
        <v>413</v>
      </c>
      <c r="D14" s="98" t="s">
        <v>450</v>
      </c>
    </row>
    <row r="15" spans="1:5" ht="15" customHeight="1" x14ac:dyDescent="0.3">
      <c r="A15" s="26" t="s">
        <v>417</v>
      </c>
      <c r="B15" s="22" t="s">
        <v>154</v>
      </c>
      <c r="C15" s="178" t="s">
        <v>415</v>
      </c>
      <c r="D15" s="98" t="s">
        <v>450</v>
      </c>
    </row>
    <row r="16" spans="1:5" ht="15" customHeight="1" x14ac:dyDescent="0.3">
      <c r="A16" s="26" t="s">
        <v>455</v>
      </c>
      <c r="B16" s="22" t="s">
        <v>97</v>
      </c>
      <c r="C16" s="178" t="s">
        <v>418</v>
      </c>
      <c r="D16" s="98" t="s">
        <v>450</v>
      </c>
    </row>
    <row r="17" spans="1:4" ht="15" customHeight="1" x14ac:dyDescent="0.3">
      <c r="A17" s="26" t="s">
        <v>456</v>
      </c>
      <c r="B17" s="22" t="s">
        <v>198</v>
      </c>
      <c r="C17" s="177" t="s">
        <v>450</v>
      </c>
      <c r="D17" s="99" t="s">
        <v>457</v>
      </c>
    </row>
    <row r="18" spans="1:4" ht="15" customHeight="1" x14ac:dyDescent="0.3">
      <c r="A18" s="26" t="s">
        <v>458</v>
      </c>
      <c r="B18" s="22" t="s">
        <v>177</v>
      </c>
      <c r="C18" s="178" t="s">
        <v>420</v>
      </c>
      <c r="D18" s="98" t="s">
        <v>450</v>
      </c>
    </row>
    <row r="19" spans="1:4" ht="15" customHeight="1" x14ac:dyDescent="0.3">
      <c r="A19" s="26" t="s">
        <v>459</v>
      </c>
      <c r="B19" s="22" t="s">
        <v>176</v>
      </c>
      <c r="C19" s="178" t="s">
        <v>422</v>
      </c>
      <c r="D19" s="98" t="s">
        <v>450</v>
      </c>
    </row>
    <row r="20" spans="1:4" ht="15" customHeight="1" x14ac:dyDescent="0.3">
      <c r="A20" s="26" t="s">
        <v>460</v>
      </c>
      <c r="B20" s="22" t="s">
        <v>162</v>
      </c>
      <c r="C20" s="178" t="s">
        <v>424</v>
      </c>
      <c r="D20" s="98" t="s">
        <v>450</v>
      </c>
    </row>
    <row r="21" spans="1:4" ht="15" customHeight="1" x14ac:dyDescent="0.3">
      <c r="A21" s="26" t="s">
        <v>461</v>
      </c>
      <c r="B21" s="22" t="s">
        <v>173</v>
      </c>
      <c r="C21" s="178" t="s">
        <v>426</v>
      </c>
      <c r="D21" s="99" t="s">
        <v>462</v>
      </c>
    </row>
    <row r="22" spans="1:4" ht="15" customHeight="1" x14ac:dyDescent="0.3">
      <c r="A22" s="26" t="s">
        <v>463</v>
      </c>
      <c r="B22" t="s">
        <v>203</v>
      </c>
      <c r="C22" s="178" t="s">
        <v>432</v>
      </c>
      <c r="D22" s="99" t="s">
        <v>450</v>
      </c>
    </row>
    <row r="23" spans="1:4" ht="15" customHeight="1" thickBot="1" x14ac:dyDescent="0.35">
      <c r="A23" s="27" t="s">
        <v>445</v>
      </c>
      <c r="B23" s="96" t="s">
        <v>207</v>
      </c>
      <c r="C23" s="179" t="s">
        <v>444</v>
      </c>
      <c r="D23" s="100" t="s">
        <v>464</v>
      </c>
    </row>
  </sheetData>
  <hyperlinks>
    <hyperlink ref="C8" location="KLVV.01.01.01!A1" display="KLVV.01.01.01" xr:uid="{00000000-0004-0000-0300-000000000000}"/>
    <hyperlink ref="C10" location="KLVV.01.03.01!A1" display="KLVV.01.03.01" xr:uid="{00000000-0004-0000-0300-000001000000}"/>
    <hyperlink ref="C11" location="KLVV.01.04.01!A1" display="KLVV.01.04.01" xr:uid="{00000000-0004-0000-0300-000002000000}"/>
    <hyperlink ref="C12" location="KLVV.01.05.01!A1" display="KLVV.01.05.01" xr:uid="{00000000-0004-0000-0300-000003000000}"/>
    <hyperlink ref="C13" location="KLVV.01.06.01!A1" display="KLVV.01.06.01" xr:uid="{00000000-0004-0000-0300-000004000000}"/>
    <hyperlink ref="C14" location="KLVV.01.07.01!A1" display="KLVV.01.07.01" xr:uid="{00000000-0004-0000-0300-000005000000}"/>
    <hyperlink ref="C15" location="KLVV.01.08.01!A1" display="KLVV.01.08.01" xr:uid="{00000000-0004-0000-0300-000006000000}"/>
    <hyperlink ref="C16" location="KLVV.02.01.01!A1" display="KLVV.02.01.01" xr:uid="{00000000-0004-0000-0300-000007000000}"/>
    <hyperlink ref="C18" location="KLVV.02.03.01!A1" display="KLVV.02.03.01" xr:uid="{00000000-0004-0000-0300-000008000000}"/>
    <hyperlink ref="C19" location="KLVV.02.04.01!A1" display="KLVV.02.04.01" xr:uid="{00000000-0004-0000-0300-000009000000}"/>
    <hyperlink ref="C20" location="KLVV.02.05.01!A1" display="KLVV.02.05.01" xr:uid="{00000000-0004-0000-0300-00000A000000}"/>
    <hyperlink ref="C21" location="KLVV.03.01.01!A1" display="KLVV.03.01.01" xr:uid="{00000000-0004-0000-0300-00000B000000}"/>
    <hyperlink ref="C22" location="KLVV.03.02.01!A1" display="KLVV.03.02.01" xr:uid="{00000000-0004-0000-0300-00000C000000}"/>
    <hyperlink ref="C23" location="'KLVV.04.01.01 - Übersicht'!A1" display="KLVV.04.01.01" xr:uid="{00000000-0004-0000-0300-00000D000000}"/>
    <hyperlink ref="A1" location="Basisinformationen!C6" display="zurück zu den Basisinformationen" xr:uid="{00000000-0004-0000-0300-00000E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36">
    <tabColor theme="7"/>
  </sheetPr>
  <dimension ref="A1:F22"/>
  <sheetViews>
    <sheetView showGridLines="0" zoomScale="80" zoomScaleNormal="80" workbookViewId="0">
      <selection activeCell="A12" sqref="A12"/>
    </sheetView>
  </sheetViews>
  <sheetFormatPr baseColWidth="10" defaultRowHeight="15" x14ac:dyDescent="0.25"/>
  <cols>
    <col min="1" max="1" width="11.875" bestFit="1" customWidth="1"/>
    <col min="12" max="12" width="13.5" bestFit="1" customWidth="1"/>
  </cols>
  <sheetData>
    <row r="1" spans="1:6" x14ac:dyDescent="0.25">
      <c r="A1" s="2" t="s">
        <v>205</v>
      </c>
    </row>
    <row r="2" spans="1:6" x14ac:dyDescent="0.25">
      <c r="A2" t="s">
        <v>398</v>
      </c>
    </row>
    <row r="3" spans="1:6" x14ac:dyDescent="0.25">
      <c r="A3" t="s">
        <v>399</v>
      </c>
    </row>
    <row r="4" spans="1:6" x14ac:dyDescent="0.25">
      <c r="A4" t="s">
        <v>414</v>
      </c>
    </row>
    <row r="5" spans="1:6" x14ac:dyDescent="0.25">
      <c r="A5" t="s">
        <v>419</v>
      </c>
    </row>
    <row r="6" spans="1:6" x14ac:dyDescent="0.25">
      <c r="A6" t="s">
        <v>421</v>
      </c>
    </row>
    <row r="7" spans="1:6" x14ac:dyDescent="0.25">
      <c r="A7" t="s">
        <v>423</v>
      </c>
    </row>
    <row r="8" spans="1:6" x14ac:dyDescent="0.25">
      <c r="A8" t="s">
        <v>425</v>
      </c>
    </row>
    <row r="9" spans="1:6" x14ac:dyDescent="0.25">
      <c r="A9" t="s">
        <v>427</v>
      </c>
    </row>
    <row r="10" spans="1:6" x14ac:dyDescent="0.25">
      <c r="A10" t="s">
        <v>433</v>
      </c>
    </row>
    <row r="11" spans="1:6" x14ac:dyDescent="0.25">
      <c r="A11" t="s">
        <v>434</v>
      </c>
    </row>
    <row r="12" spans="1:6" x14ac:dyDescent="0.25">
      <c r="A12" t="s">
        <v>438</v>
      </c>
      <c r="D12" t="s">
        <v>210</v>
      </c>
      <c r="E12" t="s">
        <v>211</v>
      </c>
      <c r="F12" t="s">
        <v>212</v>
      </c>
    </row>
    <row r="13" spans="1:6" x14ac:dyDescent="0.25">
      <c r="D13">
        <v>221</v>
      </c>
      <c r="E13" t="s">
        <v>213</v>
      </c>
      <c r="F13" t="s">
        <v>214</v>
      </c>
    </row>
    <row r="14" spans="1:6" x14ac:dyDescent="0.25">
      <c r="D14">
        <v>222</v>
      </c>
      <c r="E14" t="s">
        <v>215</v>
      </c>
      <c r="F14" t="s">
        <v>216</v>
      </c>
    </row>
    <row r="15" spans="1:6" x14ac:dyDescent="0.25">
      <c r="D15">
        <v>223</v>
      </c>
      <c r="E15" t="s">
        <v>217</v>
      </c>
      <c r="F15" t="s">
        <v>218</v>
      </c>
    </row>
    <row r="16" spans="1:6" x14ac:dyDescent="0.25">
      <c r="D16">
        <v>231</v>
      </c>
      <c r="E16" t="s">
        <v>219</v>
      </c>
      <c r="F16" t="s">
        <v>220</v>
      </c>
    </row>
    <row r="17" spans="4:6" x14ac:dyDescent="0.25">
      <c r="D17">
        <v>232</v>
      </c>
      <c r="E17" t="s">
        <v>221</v>
      </c>
      <c r="F17" t="s">
        <v>222</v>
      </c>
    </row>
    <row r="18" spans="4:6" x14ac:dyDescent="0.25">
      <c r="D18">
        <v>233</v>
      </c>
      <c r="E18" t="s">
        <v>223</v>
      </c>
      <c r="F18" t="s">
        <v>224</v>
      </c>
    </row>
    <row r="19" spans="4:6" x14ac:dyDescent="0.25">
      <c r="D19">
        <v>241</v>
      </c>
      <c r="E19" t="s">
        <v>225</v>
      </c>
      <c r="F19" t="s">
        <v>226</v>
      </c>
    </row>
    <row r="20" spans="4:6" x14ac:dyDescent="0.25">
      <c r="D20">
        <v>242</v>
      </c>
      <c r="E20" t="s">
        <v>227</v>
      </c>
      <c r="F20" t="s">
        <v>228</v>
      </c>
    </row>
    <row r="21" spans="4:6" x14ac:dyDescent="0.25">
      <c r="D21">
        <v>243</v>
      </c>
      <c r="E21" t="s">
        <v>229</v>
      </c>
      <c r="F21" t="s">
        <v>230</v>
      </c>
    </row>
    <row r="22" spans="4:6" x14ac:dyDescent="0.25">
      <c r="D22">
        <v>244</v>
      </c>
      <c r="E22" t="s">
        <v>231</v>
      </c>
      <c r="F22" t="s">
        <v>232</v>
      </c>
    </row>
  </sheetData>
  <pageMargins left="0.7" right="0.7" top="0.78740157499999996" bottom="0.78740157499999996" header="0.3" footer="0.3"/>
  <pageSetup paperSize="9" orientation="portrait" r:id="rId1"/>
  <headerFooter>
    <oddFooter>&amp;C02.03.2023   08:49:37</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J72"/>
  <sheetViews>
    <sheetView showGridLines="0" zoomScaleNormal="100" workbookViewId="0">
      <selection activeCell="C10" sqref="C10"/>
    </sheetView>
  </sheetViews>
  <sheetFormatPr baseColWidth="10" defaultColWidth="11" defaultRowHeight="15" x14ac:dyDescent="0.25"/>
  <cols>
    <col min="1" max="1" width="55" customWidth="1"/>
    <col min="2" max="2" width="11" style="5"/>
    <col min="3" max="3" width="14" style="134" bestFit="1" customWidth="1"/>
    <col min="4" max="4" width="11" style="135"/>
    <col min="7" max="7" width="19.875" customWidth="1"/>
  </cols>
  <sheetData>
    <row r="1" spans="1:4" x14ac:dyDescent="0.25">
      <c r="A1" s="169" t="s">
        <v>828</v>
      </c>
    </row>
    <row r="2" spans="1:4" x14ac:dyDescent="0.25">
      <c r="A2" s="70" t="s">
        <v>397</v>
      </c>
      <c r="D2"/>
    </row>
    <row r="3" spans="1:4" x14ac:dyDescent="0.25">
      <c r="A3" s="136" t="s">
        <v>189</v>
      </c>
    </row>
    <row r="5" spans="1:4" x14ac:dyDescent="0.25">
      <c r="A5" s="70" t="s">
        <v>398</v>
      </c>
    </row>
    <row r="6" spans="1:4" x14ac:dyDescent="0.25">
      <c r="A6" s="135"/>
    </row>
    <row r="7" spans="1:4" x14ac:dyDescent="0.25">
      <c r="A7" s="2" t="s">
        <v>0</v>
      </c>
    </row>
    <row r="8" spans="1:4" x14ac:dyDescent="0.25">
      <c r="C8" s="10" t="s">
        <v>234</v>
      </c>
    </row>
    <row r="9" spans="1:4" x14ac:dyDescent="0.25">
      <c r="C9" s="10" t="s">
        <v>49</v>
      </c>
    </row>
    <row r="10" spans="1:4" x14ac:dyDescent="0.25">
      <c r="A10" s="3" t="s">
        <v>1</v>
      </c>
      <c r="B10" s="4" t="s">
        <v>25</v>
      </c>
      <c r="C10" s="34"/>
    </row>
    <row r="11" spans="1:4" x14ac:dyDescent="0.25">
      <c r="A11" s="137" t="s">
        <v>2</v>
      </c>
      <c r="B11" s="4" t="s">
        <v>26</v>
      </c>
      <c r="C11" s="133">
        <f>SUM(C12:C19)</f>
        <v>0</v>
      </c>
    </row>
    <row r="12" spans="1:4" x14ac:dyDescent="0.25">
      <c r="A12" s="68" t="s">
        <v>3</v>
      </c>
      <c r="B12" s="4" t="s">
        <v>27</v>
      </c>
      <c r="C12" s="43">
        <f>SUM(Tabelle_KLVV01030101[C0030])</f>
        <v>0</v>
      </c>
    </row>
    <row r="13" spans="1:4" x14ac:dyDescent="0.25">
      <c r="A13" s="68" t="s">
        <v>4</v>
      </c>
      <c r="B13" s="4" t="s">
        <v>28</v>
      </c>
      <c r="C13" s="43">
        <f>SUMIF(Tabelle_KLVV01040101[C0050],"221",Tabelle_KLVV01040101[C0120])
+SUMIF(Tabelle_KLVV01040101[C0050],"222",Tabelle_KLVV01040101[C0120])
+SUMIF(Tabelle_KLVV01040101[C0050],"223",Tabelle_KLVV01040101[C0120])</f>
        <v>0</v>
      </c>
    </row>
    <row r="14" spans="1:4" x14ac:dyDescent="0.25">
      <c r="A14" s="68" t="s">
        <v>5</v>
      </c>
      <c r="B14" s="4" t="s">
        <v>29</v>
      </c>
      <c r="C14" s="43">
        <f>SUMIF(Tabelle_KLVV01040101[C0050],"231",Tabelle_KLVV01040101[C0120])
+SUMIF(Tabelle_KLVV01040101[C0050],"232",Tabelle_KLVV01040101[C0120])
+SUMIF(Tabelle_KLVV01040101[C0050],"233",Tabelle_KLVV01040101[C0120])</f>
        <v>0</v>
      </c>
    </row>
    <row r="15" spans="1:4" x14ac:dyDescent="0.25">
      <c r="A15" s="68" t="s">
        <v>6</v>
      </c>
      <c r="B15" s="4" t="s">
        <v>30</v>
      </c>
      <c r="C15" s="43">
        <f>SUMIF(Tabelle_KLVV01040101[C0050],"241",Tabelle_KLVV01040101[C0120])
+SUMIF(Tabelle_KLVV01040101[C0050],"242",Tabelle_KLVV01040101[C0120])
+SUMIF(Tabelle_KLVV01040101[C0050],"243",Tabelle_KLVV01040101[C0120])
+SUMIF(Tabelle_KLVV01040101[C0050],"244",Tabelle_KLVV01040101[C0120])</f>
        <v>0</v>
      </c>
    </row>
    <row r="16" spans="1:4" x14ac:dyDescent="0.25">
      <c r="A16" s="68" t="s">
        <v>7</v>
      </c>
      <c r="B16" s="4" t="s">
        <v>31</v>
      </c>
      <c r="C16" s="43">
        <f>SUM(Tabelle_KLVV01050101[C0070])</f>
        <v>0</v>
      </c>
    </row>
    <row r="17" spans="1:9" x14ac:dyDescent="0.25">
      <c r="A17" s="68" t="s">
        <v>8</v>
      </c>
      <c r="B17" s="4" t="s">
        <v>32</v>
      </c>
      <c r="C17" s="152"/>
    </row>
    <row r="18" spans="1:9" x14ac:dyDescent="0.25">
      <c r="A18" s="68" t="s">
        <v>9</v>
      </c>
      <c r="B18" s="4" t="s">
        <v>33</v>
      </c>
      <c r="C18" s="152"/>
    </row>
    <row r="19" spans="1:9" x14ac:dyDescent="0.25">
      <c r="A19" s="68" t="s">
        <v>10</v>
      </c>
      <c r="B19" s="4" t="s">
        <v>34</v>
      </c>
      <c r="C19" s="34"/>
    </row>
    <row r="20" spans="1:9" x14ac:dyDescent="0.25">
      <c r="A20" s="137" t="s">
        <v>11</v>
      </c>
      <c r="B20" s="4" t="s">
        <v>35</v>
      </c>
      <c r="C20" s="43">
        <f>C21+C24+C28</f>
        <v>0</v>
      </c>
      <c r="G20" s="7"/>
    </row>
    <row r="21" spans="1:9" x14ac:dyDescent="0.25">
      <c r="A21" s="68" t="s">
        <v>12</v>
      </c>
      <c r="B21" s="4" t="s">
        <v>36</v>
      </c>
      <c r="C21" s="43">
        <f>C22+C23</f>
        <v>0</v>
      </c>
    </row>
    <row r="22" spans="1:9" x14ac:dyDescent="0.25">
      <c r="A22" s="138" t="s">
        <v>13</v>
      </c>
      <c r="B22" s="4" t="s">
        <v>37</v>
      </c>
      <c r="C22" s="34"/>
    </row>
    <row r="23" spans="1:9" x14ac:dyDescent="0.25">
      <c r="A23" s="138" t="s">
        <v>14</v>
      </c>
      <c r="B23" s="4" t="s">
        <v>38</v>
      </c>
      <c r="C23" s="34"/>
    </row>
    <row r="24" spans="1:9" x14ac:dyDescent="0.25">
      <c r="A24" s="68" t="s">
        <v>15</v>
      </c>
      <c r="B24" s="4" t="s">
        <v>39</v>
      </c>
      <c r="C24" s="43">
        <f>C25+C26+C27</f>
        <v>0</v>
      </c>
    </row>
    <row r="25" spans="1:9" x14ac:dyDescent="0.25">
      <c r="A25" s="138" t="s">
        <v>16</v>
      </c>
      <c r="B25" s="4" t="s">
        <v>40</v>
      </c>
      <c r="C25" s="34"/>
      <c r="I25" s="139"/>
    </row>
    <row r="26" spans="1:9" x14ac:dyDescent="0.25">
      <c r="A26" s="138" t="s">
        <v>17</v>
      </c>
      <c r="B26" s="4" t="s">
        <v>41</v>
      </c>
      <c r="C26" s="34"/>
    </row>
    <row r="27" spans="1:9" x14ac:dyDescent="0.25">
      <c r="A27" s="138" t="s">
        <v>18</v>
      </c>
      <c r="B27" s="4" t="s">
        <v>42</v>
      </c>
      <c r="C27" s="34"/>
    </row>
    <row r="28" spans="1:9" x14ac:dyDescent="0.25">
      <c r="A28" s="68" t="s">
        <v>19</v>
      </c>
      <c r="B28" s="4" t="s">
        <v>43</v>
      </c>
      <c r="C28" s="34"/>
    </row>
    <row r="29" spans="1:9" x14ac:dyDescent="0.25">
      <c r="A29" s="137" t="s">
        <v>20</v>
      </c>
      <c r="B29" s="4" t="s">
        <v>44</v>
      </c>
      <c r="C29" s="43">
        <f>C30+C31</f>
        <v>0</v>
      </c>
    </row>
    <row r="30" spans="1:9" x14ac:dyDescent="0.25">
      <c r="A30" s="68" t="s">
        <v>21</v>
      </c>
      <c r="B30" s="4" t="s">
        <v>45</v>
      </c>
      <c r="C30" s="34"/>
      <c r="G30" s="7"/>
    </row>
    <row r="31" spans="1:9" x14ac:dyDescent="0.25">
      <c r="A31" s="68" t="s">
        <v>22</v>
      </c>
      <c r="B31" s="4" t="s">
        <v>46</v>
      </c>
      <c r="C31" s="34"/>
    </row>
    <row r="32" spans="1:9" x14ac:dyDescent="0.25">
      <c r="A32" s="3" t="s">
        <v>23</v>
      </c>
      <c r="B32" s="4" t="s">
        <v>47</v>
      </c>
      <c r="C32" s="34"/>
    </row>
    <row r="33" spans="1:10" x14ac:dyDescent="0.25">
      <c r="A33" s="3" t="s">
        <v>24</v>
      </c>
      <c r="B33" s="4" t="s">
        <v>48</v>
      </c>
      <c r="C33" s="43">
        <f>C10+C11+C20+C29+C32</f>
        <v>0</v>
      </c>
    </row>
    <row r="34" spans="1:10" x14ac:dyDescent="0.25">
      <c r="G34" s="7"/>
    </row>
    <row r="35" spans="1:10" x14ac:dyDescent="0.25">
      <c r="G35" s="7"/>
    </row>
    <row r="36" spans="1:10" x14ac:dyDescent="0.25">
      <c r="G36" s="7"/>
    </row>
    <row r="37" spans="1:10" x14ac:dyDescent="0.25">
      <c r="A37" s="70" t="s">
        <v>399</v>
      </c>
      <c r="J37" s="140"/>
    </row>
    <row r="38" spans="1:10" x14ac:dyDescent="0.25">
      <c r="A38" s="135"/>
      <c r="G38" s="7"/>
      <c r="J38" s="140"/>
    </row>
    <row r="39" spans="1:10" x14ac:dyDescent="0.25">
      <c r="A39" s="2" t="s">
        <v>50</v>
      </c>
    </row>
    <row r="40" spans="1:10" x14ac:dyDescent="0.25">
      <c r="C40" s="10" t="s">
        <v>234</v>
      </c>
    </row>
    <row r="41" spans="1:10" x14ac:dyDescent="0.25">
      <c r="C41" s="10" t="s">
        <v>49</v>
      </c>
    </row>
    <row r="42" spans="1:10" x14ac:dyDescent="0.25">
      <c r="A42" s="3" t="s">
        <v>51</v>
      </c>
      <c r="B42" s="4" t="s">
        <v>70</v>
      </c>
      <c r="C42" s="43">
        <f>C43+C44+C45</f>
        <v>0</v>
      </c>
      <c r="D42" s="222"/>
    </row>
    <row r="43" spans="1:10" x14ac:dyDescent="0.25">
      <c r="A43" s="68" t="s">
        <v>52</v>
      </c>
      <c r="B43" s="4" t="s">
        <v>71</v>
      </c>
      <c r="C43" s="34"/>
      <c r="D43" s="222"/>
    </row>
    <row r="44" spans="1:10" x14ac:dyDescent="0.25">
      <c r="A44" s="68" t="s">
        <v>53</v>
      </c>
      <c r="B44" s="4" t="s">
        <v>72</v>
      </c>
      <c r="C44" s="34"/>
      <c r="D44" s="222"/>
    </row>
    <row r="45" spans="1:10" x14ac:dyDescent="0.25">
      <c r="A45" s="68" t="s">
        <v>54</v>
      </c>
      <c r="B45" s="4" t="s">
        <v>73</v>
      </c>
      <c r="C45" s="43">
        <f>SUM(Tabelle_KLVV01080101[C0050])</f>
        <v>0</v>
      </c>
      <c r="D45" s="222"/>
    </row>
    <row r="46" spans="1:10" x14ac:dyDescent="0.25">
      <c r="A46" s="69" t="s">
        <v>150</v>
      </c>
      <c r="B46" s="4" t="s">
        <v>74</v>
      </c>
      <c r="C46" s="34"/>
    </row>
    <row r="47" spans="1:10" x14ac:dyDescent="0.25">
      <c r="A47" s="3" t="s">
        <v>335</v>
      </c>
      <c r="B47" s="4" t="s">
        <v>75</v>
      </c>
      <c r="C47" s="43">
        <f>C50+C53+C56+C59</f>
        <v>0</v>
      </c>
      <c r="D47" s="222"/>
    </row>
    <row r="48" spans="1:10" x14ac:dyDescent="0.25">
      <c r="A48" s="68" t="s">
        <v>55</v>
      </c>
      <c r="B48" s="4" t="s">
        <v>76</v>
      </c>
      <c r="C48" s="43">
        <f>C49+C50</f>
        <v>0</v>
      </c>
    </row>
    <row r="49" spans="1:4" x14ac:dyDescent="0.25">
      <c r="A49" s="138" t="s">
        <v>56</v>
      </c>
      <c r="B49" s="4" t="s">
        <v>77</v>
      </c>
      <c r="C49" s="34"/>
    </row>
    <row r="50" spans="1:4" x14ac:dyDescent="0.25">
      <c r="A50" s="138" t="s">
        <v>57</v>
      </c>
      <c r="B50" s="4" t="s">
        <v>78</v>
      </c>
      <c r="C50" s="34"/>
    </row>
    <row r="51" spans="1:4" x14ac:dyDescent="0.25">
      <c r="A51" s="68" t="s">
        <v>58</v>
      </c>
      <c r="B51" s="4" t="s">
        <v>79</v>
      </c>
      <c r="C51" s="43">
        <f>C52+C53</f>
        <v>0</v>
      </c>
      <c r="D51" s="222"/>
    </row>
    <row r="52" spans="1:4" x14ac:dyDescent="0.25">
      <c r="A52" s="138" t="s">
        <v>56</v>
      </c>
      <c r="B52" s="4" t="s">
        <v>80</v>
      </c>
      <c r="C52" s="34"/>
      <c r="D52" s="222"/>
    </row>
    <row r="53" spans="1:4" x14ac:dyDescent="0.25">
      <c r="A53" s="138" t="s">
        <v>57</v>
      </c>
      <c r="B53" s="4" t="s">
        <v>81</v>
      </c>
      <c r="C53" s="34"/>
      <c r="D53" s="222"/>
    </row>
    <row r="54" spans="1:4" x14ac:dyDescent="0.25">
      <c r="A54" s="68" t="s">
        <v>59</v>
      </c>
      <c r="B54" s="4" t="s">
        <v>82</v>
      </c>
      <c r="C54" s="43">
        <f>'KLVV.01.07.01'!C10</f>
        <v>0</v>
      </c>
    </row>
    <row r="55" spans="1:4" x14ac:dyDescent="0.25">
      <c r="A55" s="138" t="s">
        <v>56</v>
      </c>
      <c r="B55" s="4" t="s">
        <v>83</v>
      </c>
      <c r="C55" s="34"/>
    </row>
    <row r="56" spans="1:4" x14ac:dyDescent="0.25">
      <c r="A56" s="138" t="s">
        <v>57</v>
      </c>
      <c r="B56" s="4" t="s">
        <v>84</v>
      </c>
      <c r="C56" s="34"/>
    </row>
    <row r="57" spans="1:4" x14ac:dyDescent="0.25">
      <c r="A57" s="214" t="s">
        <v>842</v>
      </c>
      <c r="B57" s="215" t="s">
        <v>843</v>
      </c>
      <c r="C57" s="43">
        <f>C58+C59</f>
        <v>0</v>
      </c>
    </row>
    <row r="58" spans="1:4" x14ac:dyDescent="0.25">
      <c r="A58" s="216" t="s">
        <v>56</v>
      </c>
      <c r="B58" s="215" t="s">
        <v>844</v>
      </c>
      <c r="C58" s="34"/>
    </row>
    <row r="59" spans="1:4" x14ac:dyDescent="0.25">
      <c r="A59" s="217" t="s">
        <v>57</v>
      </c>
      <c r="B59" s="218" t="s">
        <v>845</v>
      </c>
      <c r="C59" s="34"/>
    </row>
    <row r="60" spans="1:4" x14ac:dyDescent="0.25">
      <c r="A60" s="3" t="s">
        <v>60</v>
      </c>
      <c r="B60" s="4" t="s">
        <v>85</v>
      </c>
      <c r="C60" s="43">
        <f>C61+C62+C63</f>
        <v>0</v>
      </c>
      <c r="D60" s="222"/>
    </row>
    <row r="61" spans="1:4" x14ac:dyDescent="0.25">
      <c r="A61" s="68" t="s">
        <v>61</v>
      </c>
      <c r="B61" s="4" t="s">
        <v>86</v>
      </c>
      <c r="C61" s="34"/>
      <c r="D61" s="222"/>
    </row>
    <row r="62" spans="1:4" x14ac:dyDescent="0.25">
      <c r="A62" s="68" t="s">
        <v>62</v>
      </c>
      <c r="B62" s="4" t="s">
        <v>87</v>
      </c>
      <c r="C62" s="34"/>
    </row>
    <row r="63" spans="1:4" x14ac:dyDescent="0.25">
      <c r="A63" s="68" t="s">
        <v>63</v>
      </c>
      <c r="B63" s="4" t="s">
        <v>88</v>
      </c>
      <c r="C63" s="34"/>
      <c r="D63" s="222"/>
    </row>
    <row r="64" spans="1:4" x14ac:dyDescent="0.25">
      <c r="A64" s="3" t="s">
        <v>64</v>
      </c>
      <c r="B64" s="4" t="s">
        <v>89</v>
      </c>
      <c r="C64" s="43">
        <f>C65+C66+C70</f>
        <v>0</v>
      </c>
      <c r="D64" s="222"/>
    </row>
    <row r="65" spans="1:4" x14ac:dyDescent="0.25">
      <c r="A65" s="68" t="s">
        <v>65</v>
      </c>
      <c r="B65" s="4" t="s">
        <v>90</v>
      </c>
      <c r="C65" s="34"/>
      <c r="D65" s="222"/>
    </row>
    <row r="66" spans="1:4" x14ac:dyDescent="0.25">
      <c r="A66" s="68" t="s">
        <v>66</v>
      </c>
      <c r="B66" s="4" t="s">
        <v>91</v>
      </c>
      <c r="C66" s="43">
        <f>C67+C68+C69</f>
        <v>0</v>
      </c>
    </row>
    <row r="67" spans="1:4" x14ac:dyDescent="0.25">
      <c r="A67" s="138" t="s">
        <v>67</v>
      </c>
      <c r="B67" s="4" t="s">
        <v>92</v>
      </c>
      <c r="C67" s="34"/>
    </row>
    <row r="68" spans="1:4" x14ac:dyDescent="0.25">
      <c r="A68" s="138" t="s">
        <v>17</v>
      </c>
      <c r="B68" s="4" t="s">
        <v>93</v>
      </c>
      <c r="C68" s="34"/>
    </row>
    <row r="69" spans="1:4" x14ac:dyDescent="0.25">
      <c r="A69" s="138" t="s">
        <v>18</v>
      </c>
      <c r="B69" s="4" t="s">
        <v>94</v>
      </c>
      <c r="C69" s="34"/>
    </row>
    <row r="70" spans="1:4" x14ac:dyDescent="0.25">
      <c r="A70" s="68" t="s">
        <v>68</v>
      </c>
      <c r="B70" s="4" t="s">
        <v>95</v>
      </c>
      <c r="C70" s="34"/>
      <c r="D70" s="222"/>
    </row>
    <row r="71" spans="1:4" x14ac:dyDescent="0.25">
      <c r="A71" s="3" t="s">
        <v>23</v>
      </c>
      <c r="B71" s="4" t="s">
        <v>96</v>
      </c>
      <c r="C71" s="34"/>
    </row>
    <row r="72" spans="1:4" x14ac:dyDescent="0.25">
      <c r="A72" s="3" t="s">
        <v>69</v>
      </c>
      <c r="B72" s="4" t="s">
        <v>151</v>
      </c>
      <c r="C72" s="43">
        <f>C42+C46+C47+C60+C64+C71</f>
        <v>0</v>
      </c>
      <c r="D72" s="222"/>
    </row>
  </sheetData>
  <sheetProtection sheet="1" selectLockedCells="1"/>
  <dataConsolidate/>
  <hyperlinks>
    <hyperlink ref="A1" location="Basisinformationen!C6" display="zurück zu den Basisinformationen" xr:uid="{00000000-0004-0000-0500-000000000000}"/>
  </hyperlinks>
  <printOptions horizontalCentered="1"/>
  <pageMargins left="0.39370078740157477" right="0.39370078740157477" top="0.39370078740157477" bottom="0.39370078740157477" header="0.39370078740157477" footer="0.39370078740157477"/>
  <pageSetup paperSize="9" orientation="portrait" r:id="rId1"/>
  <headerFooter>
    <oddFooter>&amp;C02.03.2023   08:49:37</oddFooter>
  </headerFooter>
  <ignoredErrors>
    <ignoredError sqref="C14 C15:C16"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4">
    <pageSetUpPr fitToPage="1"/>
  </sheetPr>
  <dimension ref="A1:D11"/>
  <sheetViews>
    <sheetView showGridLines="0" zoomScaleNormal="100" workbookViewId="0">
      <selection activeCell="D11" sqref="D11"/>
    </sheetView>
  </sheetViews>
  <sheetFormatPr baseColWidth="10" defaultColWidth="11" defaultRowHeight="15" x14ac:dyDescent="0.25"/>
  <cols>
    <col min="1" max="2" width="15.625" style="6" customWidth="1"/>
    <col min="3" max="3" width="25" style="6" customWidth="1"/>
    <col min="4" max="4" width="15.625" style="6" customWidth="1"/>
    <col min="5" max="5" width="11" style="6"/>
    <col min="6" max="6" width="11" style="6" customWidth="1"/>
    <col min="7" max="16384" width="11" style="6"/>
  </cols>
  <sheetData>
    <row r="1" spans="1:4" x14ac:dyDescent="0.25">
      <c r="A1" s="168" t="s">
        <v>828</v>
      </c>
    </row>
    <row r="2" spans="1:4" x14ac:dyDescent="0.25">
      <c r="A2" s="141" t="s">
        <v>400</v>
      </c>
    </row>
    <row r="3" spans="1:4" x14ac:dyDescent="0.25">
      <c r="A3" s="142" t="s">
        <v>190</v>
      </c>
    </row>
    <row r="5" spans="1:4" x14ac:dyDescent="0.25">
      <c r="A5" s="141" t="s">
        <v>401</v>
      </c>
    </row>
    <row r="6" spans="1:4" x14ac:dyDescent="0.25">
      <c r="A6" s="143"/>
    </row>
    <row r="7" spans="1:4" x14ac:dyDescent="0.25">
      <c r="A7" s="142" t="s">
        <v>190</v>
      </c>
    </row>
    <row r="8" spans="1:4" customFormat="1" x14ac:dyDescent="0.25"/>
    <row r="9" spans="1:4" s="71" customFormat="1" ht="30" x14ac:dyDescent="0.25">
      <c r="B9" s="71" t="s">
        <v>127</v>
      </c>
      <c r="C9" s="71" t="s">
        <v>841</v>
      </c>
      <c r="D9" s="71" t="s">
        <v>234</v>
      </c>
    </row>
    <row r="10" spans="1:4" x14ac:dyDescent="0.25">
      <c r="A10" s="144" t="s">
        <v>126</v>
      </c>
      <c r="B10" s="145" t="s">
        <v>49</v>
      </c>
      <c r="C10" s="144" t="s">
        <v>128</v>
      </c>
      <c r="D10" s="144" t="s">
        <v>129</v>
      </c>
    </row>
    <row r="11" spans="1:4" x14ac:dyDescent="0.25">
      <c r="A11" s="116"/>
      <c r="B11" s="116"/>
      <c r="C11" s="116"/>
      <c r="D11" s="65"/>
    </row>
  </sheetData>
  <sheetProtection selectLockedCells="1"/>
  <phoneticPr fontId="46" type="noConversion"/>
  <hyperlinks>
    <hyperlink ref="A1" location="Basisinformationen!C6" display="zurück zu den Basisinformationen" xr:uid="{00000000-0004-0000-06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Helper!$I$2</xm:f>
          </x14:formula1>
          <xm:sqref>A11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5"/>
  <dimension ref="A1:N17"/>
  <sheetViews>
    <sheetView showGridLines="0" zoomScaleNormal="100" workbookViewId="0">
      <selection activeCell="A11" sqref="A11"/>
    </sheetView>
  </sheetViews>
  <sheetFormatPr baseColWidth="10" defaultColWidth="11" defaultRowHeight="15" x14ac:dyDescent="0.25"/>
  <cols>
    <col min="1" max="1" width="13.625" customWidth="1"/>
    <col min="2" max="2" width="15.625" style="5" customWidth="1"/>
    <col min="3" max="3" width="32.125" style="5" customWidth="1"/>
    <col min="4" max="8" width="15.625" customWidth="1"/>
    <col min="9" max="9" width="16.875" customWidth="1"/>
    <col min="10" max="11" width="15.625" customWidth="1"/>
    <col min="12" max="12" width="14.125" customWidth="1"/>
    <col min="13" max="14" width="15.625" customWidth="1"/>
  </cols>
  <sheetData>
    <row r="1" spans="1:14" x14ac:dyDescent="0.25">
      <c r="A1" s="168" t="s">
        <v>828</v>
      </c>
    </row>
    <row r="2" spans="1:14" x14ac:dyDescent="0.25">
      <c r="A2" s="70" t="s">
        <v>403</v>
      </c>
    </row>
    <row r="3" spans="1:14" x14ac:dyDescent="0.25">
      <c r="A3" s="2" t="s">
        <v>131</v>
      </c>
    </row>
    <row r="5" spans="1:14" x14ac:dyDescent="0.25">
      <c r="A5" s="70" t="s">
        <v>404</v>
      </c>
    </row>
    <row r="6" spans="1:14" x14ac:dyDescent="0.25">
      <c r="A6" s="44"/>
    </row>
    <row r="7" spans="1:14" x14ac:dyDescent="0.25">
      <c r="A7" s="2" t="s">
        <v>131</v>
      </c>
    </row>
    <row r="8" spans="1:14" x14ac:dyDescent="0.25">
      <c r="B8" s="39"/>
      <c r="C8" s="39"/>
      <c r="D8" s="39"/>
      <c r="E8" s="39"/>
      <c r="F8" s="39"/>
      <c r="G8" s="39"/>
      <c r="H8" s="39"/>
      <c r="I8" s="39"/>
      <c r="J8" s="39"/>
      <c r="K8" s="39"/>
      <c r="L8" s="39"/>
      <c r="M8" s="39"/>
      <c r="N8" s="39"/>
    </row>
    <row r="9" spans="1:14" s="72" customFormat="1" ht="30" x14ac:dyDescent="0.25">
      <c r="B9" s="72" t="s">
        <v>380</v>
      </c>
      <c r="C9" s="72" t="s">
        <v>405</v>
      </c>
      <c r="D9" s="72" t="s">
        <v>132</v>
      </c>
      <c r="E9" s="72" t="s">
        <v>133</v>
      </c>
      <c r="F9" s="72" t="s">
        <v>134</v>
      </c>
      <c r="G9" s="72" t="s">
        <v>135</v>
      </c>
      <c r="H9" s="72" t="s">
        <v>235</v>
      </c>
      <c r="I9" s="72" t="s">
        <v>352</v>
      </c>
      <c r="J9" s="73" t="s">
        <v>236</v>
      </c>
      <c r="K9" s="72" t="s">
        <v>237</v>
      </c>
      <c r="L9" s="72" t="s">
        <v>238</v>
      </c>
      <c r="M9" s="72" t="s">
        <v>234</v>
      </c>
      <c r="N9" s="72" t="s">
        <v>136</v>
      </c>
    </row>
    <row r="10" spans="1:14" x14ac:dyDescent="0.25">
      <c r="A10" t="s">
        <v>126</v>
      </c>
      <c r="B10" s="5" t="s">
        <v>49</v>
      </c>
      <c r="C10" s="5" t="s">
        <v>128</v>
      </c>
      <c r="D10" s="5" t="s">
        <v>129</v>
      </c>
      <c r="E10" s="5" t="s">
        <v>130</v>
      </c>
      <c r="F10" s="5" t="s">
        <v>137</v>
      </c>
      <c r="G10" s="5" t="s">
        <v>138</v>
      </c>
      <c r="H10" s="5" t="s">
        <v>139</v>
      </c>
      <c r="I10" s="5" t="s">
        <v>140</v>
      </c>
      <c r="J10" s="5" t="s">
        <v>141</v>
      </c>
      <c r="K10" s="5" t="s">
        <v>142</v>
      </c>
      <c r="L10" s="5" t="s">
        <v>143</v>
      </c>
      <c r="M10" s="5" t="s">
        <v>144</v>
      </c>
      <c r="N10" s="5" t="s">
        <v>145</v>
      </c>
    </row>
    <row r="11" spans="1:14" x14ac:dyDescent="0.25">
      <c r="A11" s="30"/>
      <c r="B11" s="30"/>
      <c r="C11" s="31"/>
      <c r="D11" s="31"/>
      <c r="E11" s="30"/>
      <c r="F11" s="30"/>
      <c r="G11" s="30"/>
      <c r="H11" s="18"/>
      <c r="I11" s="18"/>
      <c r="J11" s="18"/>
      <c r="K11" s="18"/>
      <c r="L11" s="18"/>
      <c r="M11" s="18"/>
      <c r="N11" s="30"/>
    </row>
    <row r="12" spans="1:14" x14ac:dyDescent="0.25">
      <c r="A12" s="39"/>
      <c r="B12" s="39"/>
      <c r="C12" s="39"/>
      <c r="D12" s="39"/>
      <c r="E12" s="39"/>
      <c r="F12" s="39"/>
      <c r="G12" s="39"/>
      <c r="H12" s="39"/>
      <c r="I12" s="39"/>
      <c r="J12" s="39"/>
      <c r="K12" s="39"/>
      <c r="L12" s="39"/>
      <c r="M12" s="39"/>
      <c r="N12" s="39"/>
    </row>
    <row r="16" spans="1:14" x14ac:dyDescent="0.25">
      <c r="H16" s="44"/>
    </row>
    <row r="17" spans="12:12" x14ac:dyDescent="0.25">
      <c r="L17" s="44"/>
    </row>
  </sheetData>
  <sheetProtection selectLockedCells="1"/>
  <phoneticPr fontId="46" type="noConversion"/>
  <hyperlinks>
    <hyperlink ref="A1" location="Basisinformationen!C6" display="zurück zu den Basisinformationen" xr:uid="{00000000-0004-0000-0700-000000000000}"/>
  </hyperlinks>
  <printOptions horizontalCentered="1"/>
  <pageMargins left="0.39370078740157477" right="0.39370078740157477" top="0.39370078740157477" bottom="0.39370078740157477" header="0.39370078740157477" footer="0.39370078740157477"/>
  <pageSetup paperSize="9" scale="60"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700-000000000000}">
          <x14:formula1>
            <xm:f>KLVV_KA!$D$3:$D$12</xm:f>
          </x14:formula1>
          <xm:sqref>F11</xm:sqref>
        </x14:dataValidation>
        <x14:dataValidation type="list" allowBlank="1" showInputMessage="1" showErrorMessage="1" xr:uid="{00000000-0002-0000-0700-000001000000}">
          <x14:formula1>
            <xm:f>KLVV_WA!$D$3:$D$190</xm:f>
          </x14:formula1>
          <xm:sqref>G11</xm:sqref>
        </x14:dataValidation>
        <x14:dataValidation type="list" allowBlank="1" showInputMessage="1" showErrorMessage="1" xr:uid="{00000000-0002-0000-0700-000003000000}">
          <x14:formula1>
            <xm:f>Helper!$I$3</xm:f>
          </x14:formula1>
          <xm:sqref>A11</xm:sqref>
        </x14:dataValidation>
        <x14:dataValidation type="list" allowBlank="1" showInputMessage="1" showErrorMessage="1" xr:uid="{00000000-0002-0000-0700-000002000000}">
          <x14:formula1>
            <xm:f>KLVV_JN!$D$3:$D$4</xm:f>
          </x14:formula1>
          <xm:sqref>N11:N18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6">
    <pageSetUpPr fitToPage="1"/>
  </sheetPr>
  <dimension ref="A1:H41"/>
  <sheetViews>
    <sheetView showGridLines="0" zoomScaleNormal="100" workbookViewId="0">
      <selection activeCell="A11" sqref="A11"/>
    </sheetView>
  </sheetViews>
  <sheetFormatPr baseColWidth="10" defaultRowHeight="15" x14ac:dyDescent="0.25"/>
  <cols>
    <col min="1" max="1" width="15.625" customWidth="1"/>
    <col min="2" max="2" width="16.875" style="5" customWidth="1"/>
    <col min="3" max="3" width="15.625" style="5" customWidth="1"/>
    <col min="4" max="6" width="15.625" customWidth="1"/>
    <col min="7" max="7" width="16.875" customWidth="1"/>
    <col min="8" max="8" width="15.625" customWidth="1"/>
  </cols>
  <sheetData>
    <row r="1" spans="1:8" x14ac:dyDescent="0.25">
      <c r="A1" s="168" t="s">
        <v>828</v>
      </c>
    </row>
    <row r="2" spans="1:8" x14ac:dyDescent="0.25">
      <c r="A2" s="70" t="s">
        <v>407</v>
      </c>
    </row>
    <row r="3" spans="1:8" x14ac:dyDescent="0.25">
      <c r="A3" s="2" t="s">
        <v>191</v>
      </c>
    </row>
    <row r="5" spans="1:8" x14ac:dyDescent="0.25">
      <c r="A5" s="70" t="s">
        <v>408</v>
      </c>
    </row>
    <row r="6" spans="1:8" x14ac:dyDescent="0.25">
      <c r="A6" s="11"/>
    </row>
    <row r="7" spans="1:8" x14ac:dyDescent="0.25">
      <c r="A7" s="2" t="s">
        <v>191</v>
      </c>
    </row>
    <row r="8" spans="1:8" s="13" customFormat="1" x14ac:dyDescent="0.25">
      <c r="B8" s="74"/>
      <c r="C8" s="75"/>
      <c r="D8" s="75"/>
      <c r="E8" s="74"/>
      <c r="F8" s="74"/>
      <c r="G8" s="74"/>
      <c r="H8" s="74"/>
    </row>
    <row r="9" spans="1:8" s="71" customFormat="1" ht="45" x14ac:dyDescent="0.25">
      <c r="B9" s="71" t="s">
        <v>239</v>
      </c>
      <c r="C9" s="71" t="s">
        <v>148</v>
      </c>
      <c r="D9" s="71" t="s">
        <v>149</v>
      </c>
      <c r="E9" s="71" t="s">
        <v>240</v>
      </c>
      <c r="F9" s="71" t="s">
        <v>241</v>
      </c>
      <c r="G9" s="71" t="s">
        <v>242</v>
      </c>
      <c r="H9" s="71" t="s">
        <v>234</v>
      </c>
    </row>
    <row r="10" spans="1:8" x14ac:dyDescent="0.25">
      <c r="A10" s="5" t="s">
        <v>126</v>
      </c>
      <c r="B10" s="5" t="s">
        <v>49</v>
      </c>
      <c r="C10" s="5" t="s">
        <v>128</v>
      </c>
      <c r="D10" s="5" t="s">
        <v>129</v>
      </c>
      <c r="E10" s="5" t="s">
        <v>130</v>
      </c>
      <c r="F10" s="5" t="s">
        <v>137</v>
      </c>
      <c r="G10" s="5" t="s">
        <v>138</v>
      </c>
      <c r="H10" s="5" t="s">
        <v>139</v>
      </c>
    </row>
    <row r="11" spans="1:8" x14ac:dyDescent="0.25">
      <c r="A11" s="30"/>
      <c r="B11" s="30"/>
      <c r="C11" s="50"/>
      <c r="D11" s="31"/>
      <c r="E11" s="18"/>
      <c r="F11" s="46"/>
      <c r="G11" s="211"/>
      <c r="H11" s="18"/>
    </row>
    <row r="12" spans="1:8" x14ac:dyDescent="0.25">
      <c r="A12" s="30"/>
      <c r="B12" s="30"/>
      <c r="C12" s="50"/>
      <c r="D12" s="31"/>
      <c r="E12" s="140"/>
      <c r="F12" s="46"/>
      <c r="G12" s="211"/>
      <c r="H12" s="140"/>
    </row>
    <row r="13" spans="1:8" s="39" customFormat="1" x14ac:dyDescent="0.25">
      <c r="A13" s="30"/>
      <c r="B13" s="30"/>
      <c r="C13" s="50"/>
      <c r="D13" s="31"/>
      <c r="E13" s="140"/>
      <c r="F13" s="46"/>
      <c r="G13" s="211"/>
      <c r="H13" s="140"/>
    </row>
    <row r="14" spans="1:8" x14ac:dyDescent="0.25">
      <c r="A14" s="30"/>
      <c r="B14" s="30"/>
      <c r="C14" s="50"/>
      <c r="D14" s="31"/>
      <c r="E14" s="140"/>
      <c r="F14" s="46"/>
      <c r="G14" s="211"/>
      <c r="H14" s="140"/>
    </row>
    <row r="15" spans="1:8" x14ac:dyDescent="0.25">
      <c r="A15" s="30"/>
      <c r="B15" s="30"/>
      <c r="C15" s="50"/>
      <c r="D15" s="31"/>
      <c r="E15" s="140"/>
      <c r="F15" s="46"/>
      <c r="G15" s="211"/>
      <c r="H15" s="140"/>
    </row>
    <row r="16" spans="1:8" x14ac:dyDescent="0.25">
      <c r="A16" s="30"/>
      <c r="B16" s="30"/>
      <c r="C16" s="50"/>
      <c r="D16" s="31"/>
      <c r="E16" s="140"/>
      <c r="F16" s="46"/>
      <c r="G16" s="211"/>
      <c r="H16" s="140"/>
    </row>
    <row r="17" spans="1:8" x14ac:dyDescent="0.25">
      <c r="A17" s="30"/>
      <c r="B17" s="30"/>
      <c r="C17" s="50"/>
      <c r="D17" s="31"/>
      <c r="E17" s="140"/>
      <c r="F17" s="46"/>
      <c r="G17" s="211"/>
      <c r="H17" s="140"/>
    </row>
    <row r="18" spans="1:8" x14ac:dyDescent="0.25">
      <c r="A18" s="30"/>
      <c r="B18" s="30"/>
      <c r="C18" s="50"/>
      <c r="D18" s="31"/>
      <c r="E18" s="140"/>
      <c r="F18" s="46"/>
      <c r="G18" s="211"/>
      <c r="H18" s="140"/>
    </row>
    <row r="19" spans="1:8" x14ac:dyDescent="0.25">
      <c r="A19" s="30"/>
      <c r="B19" s="30"/>
      <c r="C19" s="50"/>
      <c r="D19" s="31"/>
      <c r="E19" s="140"/>
      <c r="F19" s="46"/>
      <c r="G19" s="211"/>
      <c r="H19" s="140"/>
    </row>
    <row r="20" spans="1:8" x14ac:dyDescent="0.25">
      <c r="A20" s="30"/>
      <c r="B20" s="30"/>
      <c r="C20" s="50"/>
      <c r="D20" s="31"/>
      <c r="E20" s="140"/>
      <c r="F20" s="46"/>
      <c r="G20" s="211"/>
      <c r="H20" s="140"/>
    </row>
    <row r="21" spans="1:8" x14ac:dyDescent="0.25">
      <c r="A21" s="30"/>
      <c r="B21" s="30"/>
      <c r="C21" s="50"/>
      <c r="D21" s="31"/>
      <c r="E21" s="140"/>
      <c r="F21" s="46"/>
      <c r="G21" s="211"/>
      <c r="H21" s="140"/>
    </row>
    <row r="22" spans="1:8" x14ac:dyDescent="0.25">
      <c r="A22" s="30"/>
      <c r="B22" s="30"/>
      <c r="C22" s="50"/>
      <c r="D22" s="31"/>
      <c r="E22" s="140"/>
      <c r="F22" s="46"/>
      <c r="G22" s="211"/>
      <c r="H22" s="140"/>
    </row>
    <row r="23" spans="1:8" x14ac:dyDescent="0.25">
      <c r="A23" s="30"/>
      <c r="B23" s="30"/>
      <c r="C23" s="50"/>
      <c r="D23" s="31"/>
      <c r="E23" s="140"/>
      <c r="F23" s="46"/>
      <c r="G23" s="211"/>
      <c r="H23" s="140"/>
    </row>
    <row r="24" spans="1:8" x14ac:dyDescent="0.25">
      <c r="A24" s="30"/>
      <c r="B24" s="30"/>
      <c r="C24" s="50"/>
      <c r="D24" s="31"/>
      <c r="E24" s="140"/>
      <c r="F24" s="46"/>
      <c r="G24" s="211"/>
      <c r="H24" s="140"/>
    </row>
    <row r="25" spans="1:8" x14ac:dyDescent="0.25">
      <c r="A25" s="30"/>
      <c r="B25" s="30"/>
      <c r="C25" s="50"/>
      <c r="D25" s="31"/>
      <c r="E25" s="140"/>
      <c r="F25" s="46"/>
      <c r="G25" s="211"/>
      <c r="H25" s="140"/>
    </row>
    <row r="26" spans="1:8" x14ac:dyDescent="0.25">
      <c r="A26" s="30"/>
      <c r="B26" s="30"/>
      <c r="C26" s="50"/>
      <c r="D26" s="31"/>
      <c r="E26" s="140"/>
      <c r="F26" s="46"/>
      <c r="G26" s="211"/>
      <c r="H26" s="140"/>
    </row>
    <row r="27" spans="1:8" x14ac:dyDescent="0.25">
      <c r="A27" s="30"/>
      <c r="B27" s="30"/>
      <c r="C27" s="50"/>
      <c r="D27" s="31"/>
      <c r="E27" s="140"/>
      <c r="F27" s="46"/>
      <c r="G27" s="211"/>
      <c r="H27" s="140"/>
    </row>
    <row r="28" spans="1:8" x14ac:dyDescent="0.25">
      <c r="A28" s="30"/>
      <c r="B28" s="30"/>
      <c r="C28" s="50"/>
      <c r="D28" s="31"/>
      <c r="E28" s="140"/>
      <c r="F28" s="46"/>
      <c r="G28" s="211"/>
      <c r="H28" s="140"/>
    </row>
    <row r="29" spans="1:8" x14ac:dyDescent="0.25">
      <c r="A29" s="30"/>
      <c r="B29" s="30"/>
      <c r="C29" s="50"/>
      <c r="D29" s="31"/>
      <c r="E29" s="140"/>
      <c r="F29" s="46"/>
      <c r="G29" s="211"/>
      <c r="H29" s="140"/>
    </row>
    <row r="30" spans="1:8" x14ac:dyDescent="0.25">
      <c r="A30" s="30"/>
      <c r="B30" s="30"/>
      <c r="C30" s="50"/>
      <c r="D30" s="31"/>
      <c r="E30" s="140"/>
      <c r="F30" s="46"/>
      <c r="G30" s="211"/>
      <c r="H30" s="140"/>
    </row>
    <row r="31" spans="1:8" x14ac:dyDescent="0.25">
      <c r="A31" s="30"/>
      <c r="B31" s="30"/>
      <c r="C31" s="50"/>
      <c r="D31" s="31"/>
      <c r="E31" s="140"/>
      <c r="F31" s="46"/>
      <c r="G31" s="211"/>
      <c r="H31" s="140"/>
    </row>
    <row r="32" spans="1:8" x14ac:dyDescent="0.25">
      <c r="A32" s="30"/>
      <c r="B32" s="30"/>
      <c r="C32" s="50"/>
      <c r="D32" s="31"/>
      <c r="E32" s="140"/>
      <c r="F32" s="46"/>
      <c r="G32" s="211"/>
      <c r="H32" s="140"/>
    </row>
    <row r="33" spans="1:8" x14ac:dyDescent="0.25">
      <c r="A33" s="30"/>
      <c r="B33" s="30"/>
      <c r="C33" s="50"/>
      <c r="D33" s="31"/>
      <c r="E33" s="140"/>
      <c r="F33" s="46"/>
      <c r="G33" s="211"/>
      <c r="H33" s="140"/>
    </row>
    <row r="34" spans="1:8" x14ac:dyDescent="0.25">
      <c r="A34" s="30"/>
      <c r="B34" s="30"/>
      <c r="C34" s="50"/>
      <c r="D34" s="31"/>
      <c r="E34" s="140"/>
      <c r="F34" s="46"/>
      <c r="G34" s="211"/>
      <c r="H34" s="140"/>
    </row>
    <row r="35" spans="1:8" x14ac:dyDescent="0.25">
      <c r="A35" s="30"/>
      <c r="B35" s="30"/>
      <c r="C35" s="50"/>
      <c r="D35" s="31"/>
      <c r="E35" s="140"/>
      <c r="F35" s="46"/>
      <c r="G35" s="211"/>
      <c r="H35" s="140"/>
    </row>
    <row r="36" spans="1:8" x14ac:dyDescent="0.25">
      <c r="A36" s="30"/>
      <c r="B36" s="30"/>
      <c r="C36" s="50"/>
      <c r="D36" s="31"/>
      <c r="E36" s="140"/>
      <c r="F36" s="46"/>
      <c r="G36" s="211"/>
      <c r="H36" s="140"/>
    </row>
    <row r="37" spans="1:8" x14ac:dyDescent="0.25">
      <c r="A37" s="30"/>
      <c r="B37" s="30"/>
      <c r="C37" s="50"/>
      <c r="D37" s="31"/>
      <c r="E37" s="140"/>
      <c r="F37" s="46"/>
      <c r="G37" s="211"/>
      <c r="H37" s="140"/>
    </row>
    <row r="38" spans="1:8" x14ac:dyDescent="0.25">
      <c r="A38" s="30"/>
      <c r="B38" s="30"/>
      <c r="C38" s="50"/>
      <c r="D38" s="31"/>
      <c r="E38" s="140"/>
      <c r="F38" s="46"/>
      <c r="G38" s="211"/>
      <c r="H38" s="140"/>
    </row>
    <row r="39" spans="1:8" x14ac:dyDescent="0.25">
      <c r="A39" s="30"/>
      <c r="B39" s="30"/>
      <c r="C39" s="50"/>
      <c r="D39" s="31"/>
      <c r="E39" s="140"/>
      <c r="F39" s="46"/>
      <c r="G39" s="211"/>
      <c r="H39" s="140"/>
    </row>
    <row r="40" spans="1:8" x14ac:dyDescent="0.25">
      <c r="A40" s="30"/>
      <c r="B40" s="30"/>
      <c r="C40" s="50"/>
      <c r="D40" s="31"/>
      <c r="E40" s="140"/>
      <c r="F40" s="46"/>
      <c r="G40" s="211"/>
      <c r="H40" s="140"/>
    </row>
    <row r="41" spans="1:8" x14ac:dyDescent="0.25">
      <c r="A41" s="30"/>
      <c r="B41" s="30"/>
      <c r="C41" s="50"/>
      <c r="D41" s="31"/>
      <c r="E41" s="140"/>
      <c r="F41" s="46"/>
      <c r="G41" s="211"/>
      <c r="H41" s="140"/>
    </row>
  </sheetData>
  <hyperlinks>
    <hyperlink ref="A1" location="Basisinformationen!C6" display="zurück zu den Basisinformationen" xr:uid="{00000000-0004-0000-08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Helper!$I$4</xm:f>
          </x14:formula1>
          <xm:sqref>A11</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7">
    <pageSetUpPr fitToPage="1"/>
  </sheetPr>
  <dimension ref="A1:L11"/>
  <sheetViews>
    <sheetView showGridLines="0" zoomScaleNormal="100" workbookViewId="0">
      <selection activeCell="A11" sqref="A11"/>
    </sheetView>
  </sheetViews>
  <sheetFormatPr baseColWidth="10" defaultRowHeight="15" x14ac:dyDescent="0.25"/>
  <cols>
    <col min="1" max="1" width="15.625" customWidth="1"/>
    <col min="2" max="3" width="15.625" style="5" customWidth="1"/>
    <col min="4" max="4" width="16.875" customWidth="1"/>
    <col min="5" max="7" width="15.625" customWidth="1"/>
    <col min="8" max="8" width="16.375" bestFit="1" customWidth="1"/>
    <col min="9" max="9" width="21.375" bestFit="1" customWidth="1"/>
    <col min="10" max="10" width="20.75" bestFit="1" customWidth="1"/>
  </cols>
  <sheetData>
    <row r="1" spans="1:12" x14ac:dyDescent="0.25">
      <c r="A1" s="168" t="s">
        <v>828</v>
      </c>
    </row>
    <row r="2" spans="1:12" x14ac:dyDescent="0.25">
      <c r="A2" s="70" t="s">
        <v>410</v>
      </c>
    </row>
    <row r="3" spans="1:12" x14ac:dyDescent="0.25">
      <c r="A3" s="2" t="s">
        <v>192</v>
      </c>
    </row>
    <row r="5" spans="1:12" x14ac:dyDescent="0.25">
      <c r="A5" s="70" t="s">
        <v>411</v>
      </c>
    </row>
    <row r="6" spans="1:12" x14ac:dyDescent="0.25">
      <c r="A6" s="11"/>
    </row>
    <row r="7" spans="1:12" x14ac:dyDescent="0.25">
      <c r="A7" s="2" t="s">
        <v>192</v>
      </c>
    </row>
    <row r="8" spans="1:12" x14ac:dyDescent="0.25">
      <c r="B8"/>
      <c r="C8"/>
    </row>
    <row r="9" spans="1:12" s="71" customFormat="1" ht="30" x14ac:dyDescent="0.25">
      <c r="B9" s="71" t="s">
        <v>243</v>
      </c>
      <c r="C9" s="71" t="s">
        <v>244</v>
      </c>
      <c r="D9" s="71" t="s">
        <v>245</v>
      </c>
      <c r="E9" s="71" t="s">
        <v>246</v>
      </c>
      <c r="F9" s="71" t="s">
        <v>247</v>
      </c>
      <c r="G9" s="71" t="s">
        <v>234</v>
      </c>
    </row>
    <row r="10" spans="1:12" x14ac:dyDescent="0.25">
      <c r="A10" t="s">
        <v>126</v>
      </c>
      <c r="B10" s="5" t="s">
        <v>49</v>
      </c>
      <c r="C10" s="5" t="s">
        <v>128</v>
      </c>
      <c r="D10" s="5" t="s">
        <v>129</v>
      </c>
      <c r="E10" s="5" t="s">
        <v>130</v>
      </c>
      <c r="F10" s="5" t="s">
        <v>137</v>
      </c>
      <c r="G10" s="5" t="s">
        <v>138</v>
      </c>
      <c r="H10" s="210" t="s">
        <v>208</v>
      </c>
      <c r="I10" s="210" t="s">
        <v>209</v>
      </c>
    </row>
    <row r="11" spans="1:12" x14ac:dyDescent="0.25">
      <c r="A11" s="30"/>
      <c r="B11" s="30"/>
      <c r="C11" s="31"/>
      <c r="D11" s="212"/>
      <c r="E11" s="18"/>
      <c r="F11" s="18"/>
      <c r="G11" s="18"/>
      <c r="H11" s="213">
        <f>Tabelle_KLVV01060101[[#This Row],[C0060]]*Tabelle_KLVV01060101[[#This Row],[C0030]]</f>
        <v>0</v>
      </c>
      <c r="I11" s="213">
        <f>Tabelle_KLVV01060101[[#This Row],[C0060]]-H11</f>
        <v>0</v>
      </c>
      <c r="L11" s="140"/>
    </row>
  </sheetData>
  <sheetProtection selectLockedCells="1"/>
  <phoneticPr fontId="46" type="noConversion"/>
  <hyperlinks>
    <hyperlink ref="A1" location="Basisinformationen!C6" display="zurück zu den Basisinformationen" xr:uid="{00000000-0004-0000-0900-000000000000}"/>
  </hyperlinks>
  <printOptions horizontalCentered="1"/>
  <pageMargins left="0.39370078740157477" right="0.39370078740157477" top="0.39370078740157477" bottom="0.39370078740157477" header="0.39370078740157477" footer="0.39370078740157477"/>
  <pageSetup paperSize="9" scale="85" orientation="landscape" r:id="rId1"/>
  <headerFooter>
    <oddFooter>&amp;C02.03.2023   08:49:37</oddFooter>
  </headerFooter>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0000000}">
          <x14:formula1>
            <xm:f>Helper!$I$5</xm:f>
          </x14:formula1>
          <xm:sqref>A11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8"/>
  <dimension ref="A1:E14"/>
  <sheetViews>
    <sheetView showGridLines="0" zoomScaleNormal="100" workbookViewId="0">
      <selection activeCell="C11" sqref="C11"/>
    </sheetView>
  </sheetViews>
  <sheetFormatPr baseColWidth="10" defaultRowHeight="15" x14ac:dyDescent="0.25"/>
  <cols>
    <col min="1" max="1" width="49" style="7" customWidth="1"/>
    <col min="2" max="3" width="15.625" style="5" customWidth="1"/>
    <col min="4" max="4" width="15.625" customWidth="1"/>
    <col min="5" max="5" width="15.625" style="6" customWidth="1"/>
    <col min="6" max="6" width="15.625" customWidth="1"/>
  </cols>
  <sheetData>
    <row r="1" spans="1:3" x14ac:dyDescent="0.25">
      <c r="A1" s="169" t="s">
        <v>828</v>
      </c>
    </row>
    <row r="2" spans="1:3" x14ac:dyDescent="0.25">
      <c r="A2" s="76" t="s">
        <v>413</v>
      </c>
    </row>
    <row r="3" spans="1:3" x14ac:dyDescent="0.25">
      <c r="A3" s="14" t="s">
        <v>152</v>
      </c>
    </row>
    <row r="5" spans="1:3" x14ac:dyDescent="0.25">
      <c r="A5" s="76" t="s">
        <v>414</v>
      </c>
    </row>
    <row r="6" spans="1:3" x14ac:dyDescent="0.25">
      <c r="A6" s="16"/>
      <c r="C6" s="8"/>
    </row>
    <row r="7" spans="1:3" x14ac:dyDescent="0.25">
      <c r="A7" s="14" t="s">
        <v>152</v>
      </c>
      <c r="C7" s="8"/>
    </row>
    <row r="8" spans="1:3" x14ac:dyDescent="0.25">
      <c r="C8" s="4" t="s">
        <v>182</v>
      </c>
    </row>
    <row r="9" spans="1:3" x14ac:dyDescent="0.25">
      <c r="C9" s="4" t="s">
        <v>49</v>
      </c>
    </row>
    <row r="10" spans="1:3" x14ac:dyDescent="0.25">
      <c r="A10" s="7" t="s">
        <v>59</v>
      </c>
      <c r="B10" s="4" t="s">
        <v>25</v>
      </c>
      <c r="C10" s="40">
        <f>C11-C12-C13+C14</f>
        <v>0</v>
      </c>
    </row>
    <row r="11" spans="1:3" ht="30" x14ac:dyDescent="0.25">
      <c r="A11" s="17" t="s">
        <v>153</v>
      </c>
      <c r="B11" s="4" t="s">
        <v>26</v>
      </c>
      <c r="C11" s="34"/>
    </row>
    <row r="12" spans="1:3" x14ac:dyDescent="0.25">
      <c r="A12" s="17" t="s">
        <v>354</v>
      </c>
      <c r="B12" s="4" t="s">
        <v>27</v>
      </c>
      <c r="C12" s="34"/>
    </row>
    <row r="13" spans="1:3" x14ac:dyDescent="0.25">
      <c r="A13" s="17" t="s">
        <v>355</v>
      </c>
      <c r="B13" s="4" t="s">
        <v>28</v>
      </c>
      <c r="C13" s="34"/>
    </row>
    <row r="14" spans="1:3" x14ac:dyDescent="0.25">
      <c r="A14" s="17" t="s">
        <v>116</v>
      </c>
      <c r="B14" s="4" t="s">
        <v>29</v>
      </c>
      <c r="C14" s="41">
        <f>'KLVV.02.01.01'!C41</f>
        <v>0</v>
      </c>
    </row>
  </sheetData>
  <sheetProtection sheet="1" selectLockedCells="1"/>
  <hyperlinks>
    <hyperlink ref="A1" location="Basisinformationen!C6" display="zurück zu den Basisinformationen" xr:uid="{00000000-0004-0000-0A00-000000000000}"/>
  </hyperlinks>
  <printOptions horizontalCentered="1"/>
  <pageMargins left="0.39370078740157477" right="0.39370078740157477" top="0.39370078740157477" bottom="0.39370078740157477" header="0.39370078740157477" footer="0.39370078740157477"/>
  <pageSetup paperSize="9" scale="130" orientation="landscape" r:id="rId1"/>
  <headerFooter>
    <oddFooter>&amp;C02.03.2023   08:49:37</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9">
    <pageSetUpPr fitToPage="1"/>
  </sheetPr>
  <dimension ref="A1:G13"/>
  <sheetViews>
    <sheetView showGridLines="0" zoomScaleNormal="100" workbookViewId="0">
      <selection activeCell="A11" sqref="A11"/>
    </sheetView>
  </sheetViews>
  <sheetFormatPr baseColWidth="10" defaultRowHeight="15" x14ac:dyDescent="0.25"/>
  <cols>
    <col min="1" max="1" width="28" style="7" customWidth="1"/>
    <col min="2" max="3" width="15.625" style="5" customWidth="1"/>
    <col min="4" max="6" width="15.625" customWidth="1"/>
  </cols>
  <sheetData>
    <row r="1" spans="1:7" x14ac:dyDescent="0.25">
      <c r="A1" s="168" t="s">
        <v>828</v>
      </c>
    </row>
    <row r="2" spans="1:7" x14ac:dyDescent="0.25">
      <c r="A2" s="76" t="s">
        <v>415</v>
      </c>
    </row>
    <row r="3" spans="1:7" x14ac:dyDescent="0.25">
      <c r="A3" s="2" t="s">
        <v>154</v>
      </c>
    </row>
    <row r="5" spans="1:7" x14ac:dyDescent="0.25">
      <c r="A5" s="76" t="s">
        <v>416</v>
      </c>
      <c r="D5" s="11"/>
    </row>
    <row r="6" spans="1:7" x14ac:dyDescent="0.25">
      <c r="A6" s="16"/>
    </row>
    <row r="7" spans="1:7" x14ac:dyDescent="0.25">
      <c r="A7" s="2" t="s">
        <v>154</v>
      </c>
      <c r="C7" s="8"/>
    </row>
    <row r="9" spans="1:7" s="71" customFormat="1" ht="50.25" customHeight="1" x14ac:dyDescent="0.25">
      <c r="B9" s="71" t="s">
        <v>204</v>
      </c>
      <c r="C9" s="71" t="s">
        <v>709</v>
      </c>
      <c r="D9" s="71" t="s">
        <v>155</v>
      </c>
      <c r="E9" s="71" t="s">
        <v>156</v>
      </c>
      <c r="F9" s="71" t="s">
        <v>234</v>
      </c>
    </row>
    <row r="10" spans="1:7" s="5" customFormat="1" x14ac:dyDescent="0.25">
      <c r="A10" s="5" t="s">
        <v>126</v>
      </c>
      <c r="B10" s="12" t="s">
        <v>49</v>
      </c>
      <c r="C10" s="5" t="s">
        <v>128</v>
      </c>
      <c r="D10" s="5" t="s">
        <v>129</v>
      </c>
      <c r="E10" s="5" t="s">
        <v>130</v>
      </c>
      <c r="F10" s="5" t="s">
        <v>137</v>
      </c>
    </row>
    <row r="11" spans="1:7" x14ac:dyDescent="0.25">
      <c r="A11" s="30"/>
      <c r="B11" s="121"/>
      <c r="C11" s="8"/>
      <c r="D11" s="8"/>
      <c r="E11" s="226"/>
      <c r="F11" s="18"/>
      <c r="G11" s="11"/>
    </row>
    <row r="12" spans="1:7" x14ac:dyDescent="0.25">
      <c r="A12" s="30"/>
      <c r="B12" s="121"/>
      <c r="D12" s="5"/>
    </row>
    <row r="13" spans="1:7" x14ac:dyDescent="0.25">
      <c r="A13"/>
      <c r="B13"/>
      <c r="C13"/>
    </row>
  </sheetData>
  <sheetProtection selectLockedCells="1"/>
  <dataValidations count="1">
    <dataValidation type="list" allowBlank="1" showInputMessage="1" showErrorMessage="1" sqref="E8" xr:uid="{00000000-0002-0000-0B00-000000000000}">
      <formula1>#REF!</formula1>
    </dataValidation>
  </dataValidations>
  <hyperlinks>
    <hyperlink ref="A1" location="Basisinformationen!C6" display="zurück zu den Basisinformationen" xr:uid="{00000000-0004-0000-0B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1000000}">
          <x14:formula1>
            <xm:f>Helper!$I$6</xm:f>
          </x14:formula1>
          <xm:sqref>A11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1"/>
  <dimension ref="A1:I44"/>
  <sheetViews>
    <sheetView showGridLines="0" zoomScaleNormal="100" workbookViewId="0">
      <selection activeCell="C11" sqref="C11"/>
    </sheetView>
  </sheetViews>
  <sheetFormatPr baseColWidth="10" defaultRowHeight="15" x14ac:dyDescent="0.25"/>
  <cols>
    <col min="1" max="1" width="55" customWidth="1"/>
    <col min="2" max="2" width="11" style="5"/>
    <col min="3" max="3" width="12.625" style="8" bestFit="1" customWidth="1"/>
    <col min="4" max="4" width="13.625" style="11" bestFit="1" customWidth="1"/>
  </cols>
  <sheetData>
    <row r="1" spans="1:9" x14ac:dyDescent="0.25">
      <c r="A1" s="169" t="s">
        <v>828</v>
      </c>
    </row>
    <row r="2" spans="1:9" x14ac:dyDescent="0.25">
      <c r="A2" s="70" t="s">
        <v>418</v>
      </c>
    </row>
    <row r="3" spans="1:9" x14ac:dyDescent="0.25">
      <c r="A3" s="2" t="s">
        <v>97</v>
      </c>
    </row>
    <row r="5" spans="1:9" x14ac:dyDescent="0.25">
      <c r="A5" s="70" t="s">
        <v>419</v>
      </c>
    </row>
    <row r="6" spans="1:9" x14ac:dyDescent="0.25">
      <c r="A6" s="11"/>
    </row>
    <row r="7" spans="1:9" x14ac:dyDescent="0.25">
      <c r="A7" s="2" t="s">
        <v>97</v>
      </c>
    </row>
    <row r="8" spans="1:9" ht="30" x14ac:dyDescent="0.25">
      <c r="C8" s="9" t="s">
        <v>182</v>
      </c>
      <c r="I8" s="7" t="s">
        <v>825</v>
      </c>
    </row>
    <row r="9" spans="1:9" x14ac:dyDescent="0.25">
      <c r="C9" s="9" t="s">
        <v>49</v>
      </c>
    </row>
    <row r="10" spans="1:9" x14ac:dyDescent="0.25">
      <c r="A10" s="3" t="s">
        <v>312</v>
      </c>
      <c r="B10" s="4" t="s">
        <v>25</v>
      </c>
      <c r="C10" s="41">
        <f>C11-C12-C13-C14</f>
        <v>0</v>
      </c>
      <c r="D10" s="223"/>
    </row>
    <row r="11" spans="1:9" x14ac:dyDescent="0.25">
      <c r="A11" s="78" t="s">
        <v>313</v>
      </c>
      <c r="B11" s="4" t="s">
        <v>26</v>
      </c>
      <c r="C11" s="34"/>
      <c r="D11" s="223"/>
    </row>
    <row r="12" spans="1:9" x14ac:dyDescent="0.25">
      <c r="A12" s="68" t="s">
        <v>314</v>
      </c>
      <c r="B12" s="4" t="s">
        <v>27</v>
      </c>
      <c r="C12" s="34"/>
    </row>
    <row r="13" spans="1:9" x14ac:dyDescent="0.25">
      <c r="A13" s="68" t="s">
        <v>315</v>
      </c>
      <c r="B13" s="4" t="s">
        <v>28</v>
      </c>
      <c r="C13" s="34"/>
    </row>
    <row r="14" spans="1:9" x14ac:dyDescent="0.25">
      <c r="A14" s="68" t="s">
        <v>56</v>
      </c>
      <c r="B14" s="4" t="s">
        <v>29</v>
      </c>
      <c r="C14" s="34"/>
      <c r="D14" s="223"/>
    </row>
    <row r="15" spans="1:9" x14ac:dyDescent="0.25">
      <c r="A15" s="69" t="s">
        <v>318</v>
      </c>
      <c r="B15" s="4" t="s">
        <v>30</v>
      </c>
      <c r="C15" s="41">
        <f>C16-C17-C18-C19</f>
        <v>0</v>
      </c>
      <c r="D15" s="223"/>
    </row>
    <row r="16" spans="1:9" x14ac:dyDescent="0.25">
      <c r="A16" s="78" t="s">
        <v>313</v>
      </c>
      <c r="B16" s="4" t="s">
        <v>31</v>
      </c>
      <c r="C16" s="34"/>
      <c r="D16" s="223"/>
    </row>
    <row r="17" spans="1:4" x14ac:dyDescent="0.25">
      <c r="A17" s="68" t="s">
        <v>314</v>
      </c>
      <c r="B17" s="4" t="s">
        <v>32</v>
      </c>
      <c r="C17" s="34"/>
    </row>
    <row r="18" spans="1:4" x14ac:dyDescent="0.25">
      <c r="A18" s="68" t="s">
        <v>315</v>
      </c>
      <c r="B18" s="4" t="s">
        <v>33</v>
      </c>
      <c r="C18" s="34"/>
    </row>
    <row r="19" spans="1:4" x14ac:dyDescent="0.25">
      <c r="A19" s="68" t="s">
        <v>56</v>
      </c>
      <c r="B19" s="4" t="s">
        <v>34</v>
      </c>
      <c r="C19" s="34"/>
      <c r="D19" s="223"/>
    </row>
    <row r="20" spans="1:4" x14ac:dyDescent="0.25">
      <c r="A20" s="3" t="s">
        <v>328</v>
      </c>
      <c r="B20" s="4" t="s">
        <v>35</v>
      </c>
      <c r="C20" s="34"/>
      <c r="D20" s="223"/>
    </row>
    <row r="21" spans="1:4" x14ac:dyDescent="0.25">
      <c r="A21" s="69" t="s">
        <v>98</v>
      </c>
      <c r="B21" s="4" t="s">
        <v>36</v>
      </c>
      <c r="C21" s="34"/>
      <c r="D21" s="223"/>
    </row>
    <row r="22" spans="1:4" x14ac:dyDescent="0.25">
      <c r="A22" s="69" t="s">
        <v>99</v>
      </c>
      <c r="B22" s="4" t="s">
        <v>37</v>
      </c>
      <c r="C22" s="41">
        <f>C23-C24</f>
        <v>0</v>
      </c>
      <c r="D22" s="223"/>
    </row>
    <row r="23" spans="1:4" x14ac:dyDescent="0.25">
      <c r="A23" s="68" t="s">
        <v>100</v>
      </c>
      <c r="B23" s="4" t="s">
        <v>38</v>
      </c>
      <c r="C23" s="34"/>
      <c r="D23" s="223"/>
    </row>
    <row r="24" spans="1:4" x14ac:dyDescent="0.25">
      <c r="A24" s="68" t="s">
        <v>101</v>
      </c>
      <c r="B24" s="4" t="s">
        <v>39</v>
      </c>
      <c r="C24" s="34"/>
    </row>
    <row r="25" spans="1:4" x14ac:dyDescent="0.25">
      <c r="A25" s="69" t="s">
        <v>102</v>
      </c>
      <c r="B25" s="4" t="s">
        <v>40</v>
      </c>
      <c r="C25" s="41">
        <f>C26-C27</f>
        <v>0</v>
      </c>
      <c r="D25" s="157"/>
    </row>
    <row r="26" spans="1:4" x14ac:dyDescent="0.25">
      <c r="A26" s="68" t="s">
        <v>103</v>
      </c>
      <c r="B26" s="4" t="s">
        <v>41</v>
      </c>
      <c r="C26" s="34"/>
      <c r="D26" s="157"/>
    </row>
    <row r="27" spans="1:4" x14ac:dyDescent="0.25">
      <c r="A27" s="68" t="s">
        <v>104</v>
      </c>
      <c r="B27" s="4" t="s">
        <v>42</v>
      </c>
      <c r="C27" s="34"/>
      <c r="D27" s="157"/>
    </row>
    <row r="28" spans="1:4" x14ac:dyDescent="0.25">
      <c r="A28" s="69" t="s">
        <v>252</v>
      </c>
      <c r="B28" s="4" t="s">
        <v>43</v>
      </c>
      <c r="C28" s="41">
        <f>C10-C15-C20-C21+C22+C25</f>
        <v>0</v>
      </c>
      <c r="D28" s="66"/>
    </row>
    <row r="29" spans="1:4" x14ac:dyDescent="0.25">
      <c r="A29" s="3" t="s">
        <v>105</v>
      </c>
      <c r="B29" s="4" t="s">
        <v>44</v>
      </c>
      <c r="C29" s="41">
        <f>C30-C31</f>
        <v>0</v>
      </c>
      <c r="D29" s="223"/>
    </row>
    <row r="30" spans="1:4" x14ac:dyDescent="0.25">
      <c r="A30" s="68" t="s">
        <v>106</v>
      </c>
      <c r="B30" s="4" t="s">
        <v>45</v>
      </c>
      <c r="C30" s="43">
        <f>'KLVV.02.05.01'!C10</f>
        <v>0</v>
      </c>
      <c r="D30" s="223"/>
    </row>
    <row r="31" spans="1:4" x14ac:dyDescent="0.25">
      <c r="A31" s="68" t="s">
        <v>107</v>
      </c>
      <c r="B31" s="4" t="s">
        <v>46</v>
      </c>
      <c r="C31" s="43">
        <f>'KLVV.02.05.01'!C18</f>
        <v>0</v>
      </c>
      <c r="D31" s="223"/>
    </row>
    <row r="32" spans="1:4" x14ac:dyDescent="0.25">
      <c r="A32" s="3" t="s">
        <v>108</v>
      </c>
      <c r="B32" s="4" t="s">
        <v>47</v>
      </c>
      <c r="C32" s="41">
        <f>C33-C34</f>
        <v>0</v>
      </c>
      <c r="D32" s="224"/>
    </row>
    <row r="33" spans="1:4" x14ac:dyDescent="0.25">
      <c r="A33" s="68" t="s">
        <v>110</v>
      </c>
      <c r="B33" s="4" t="s">
        <v>48</v>
      </c>
      <c r="C33" s="34"/>
      <c r="D33" s="224"/>
    </row>
    <row r="34" spans="1:4" x14ac:dyDescent="0.25">
      <c r="A34" s="68" t="s">
        <v>109</v>
      </c>
      <c r="B34" s="4" t="s">
        <v>119</v>
      </c>
      <c r="C34" s="34"/>
      <c r="D34" s="157"/>
    </row>
    <row r="35" spans="1:4" x14ac:dyDescent="0.25">
      <c r="A35" s="3" t="s">
        <v>111</v>
      </c>
      <c r="B35" s="4" t="s">
        <v>120</v>
      </c>
      <c r="C35" s="41">
        <f>C28+C29+C32</f>
        <v>0</v>
      </c>
      <c r="D35" s="66"/>
    </row>
    <row r="36" spans="1:4" x14ac:dyDescent="0.25">
      <c r="A36" s="3" t="s">
        <v>112</v>
      </c>
      <c r="B36" s="4" t="s">
        <v>121</v>
      </c>
      <c r="C36" s="34"/>
    </row>
    <row r="37" spans="1:4" x14ac:dyDescent="0.25">
      <c r="A37" s="3" t="s">
        <v>350</v>
      </c>
      <c r="B37" s="4" t="s">
        <v>122</v>
      </c>
      <c r="C37" s="41">
        <f>C35-C36</f>
        <v>0</v>
      </c>
      <c r="D37" s="223"/>
    </row>
    <row r="38" spans="1:4" x14ac:dyDescent="0.25">
      <c r="A38" s="3" t="s">
        <v>113</v>
      </c>
      <c r="B38" s="4" t="s">
        <v>123</v>
      </c>
      <c r="C38" s="34"/>
    </row>
    <row r="39" spans="1:4" x14ac:dyDescent="0.25">
      <c r="A39" s="3" t="s">
        <v>114</v>
      </c>
      <c r="B39" s="4" t="s">
        <v>124</v>
      </c>
      <c r="C39" s="34"/>
    </row>
    <row r="40" spans="1:4" x14ac:dyDescent="0.25">
      <c r="A40" s="3" t="s">
        <v>115</v>
      </c>
      <c r="B40" s="4" t="s">
        <v>70</v>
      </c>
      <c r="C40" s="34"/>
    </row>
    <row r="41" spans="1:4" x14ac:dyDescent="0.25">
      <c r="A41" s="3" t="s">
        <v>116</v>
      </c>
      <c r="B41" s="4" t="s">
        <v>71</v>
      </c>
      <c r="C41" s="34"/>
    </row>
    <row r="42" spans="1:4" x14ac:dyDescent="0.25">
      <c r="A42" s="3" t="s">
        <v>117</v>
      </c>
      <c r="B42" s="4" t="s">
        <v>72</v>
      </c>
      <c r="C42" s="34"/>
    </row>
    <row r="43" spans="1:4" x14ac:dyDescent="0.25">
      <c r="A43" s="3" t="s">
        <v>118</v>
      </c>
      <c r="B43" s="4" t="s">
        <v>73</v>
      </c>
      <c r="C43" s="34"/>
    </row>
    <row r="44" spans="1:4" x14ac:dyDescent="0.25">
      <c r="A44" s="3" t="s">
        <v>351</v>
      </c>
      <c r="B44" s="4" t="s">
        <v>74</v>
      </c>
      <c r="C44" s="34"/>
      <c r="D44" s="223"/>
    </row>
  </sheetData>
  <sheetProtection sheet="1" selectLockedCells="1"/>
  <hyperlinks>
    <hyperlink ref="A1" location="Basisinformationen!C6" display="zurück zu den Basisinformationen" xr:uid="{00000000-0004-0000-0C00-000000000000}"/>
  </hyperlinks>
  <printOptions horizontalCentered="1"/>
  <pageMargins left="0.39370078740157477" right="0.39370078740157477" top="0.39370078740157477" bottom="0.39370078740157477" header="0.39370078740157477" footer="0.39370078740157477"/>
  <pageSetup paperSize="9" orientation="portrait" r:id="rId1"/>
  <headerFooter>
    <oddFooter>&amp;C02.03.2023   08:49:37</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2"/>
  <dimension ref="A1:J20"/>
  <sheetViews>
    <sheetView showGridLines="0" zoomScaleNormal="100" workbookViewId="0">
      <selection activeCell="C12" sqref="C12"/>
    </sheetView>
  </sheetViews>
  <sheetFormatPr baseColWidth="10" defaultRowHeight="15" x14ac:dyDescent="0.25"/>
  <cols>
    <col min="1" max="1" width="32" style="7" bestFit="1" customWidth="1"/>
    <col min="2" max="2" width="11" style="5"/>
    <col min="3" max="3" width="15.625" style="8" customWidth="1"/>
    <col min="4" max="4" width="17.5" customWidth="1"/>
    <col min="5" max="8" width="15.625" customWidth="1"/>
    <col min="9" max="9" width="41.5" style="7" customWidth="1"/>
    <col min="10" max="10" width="11" style="11"/>
  </cols>
  <sheetData>
    <row r="1" spans="1:8" x14ac:dyDescent="0.25">
      <c r="A1" s="169" t="s">
        <v>828</v>
      </c>
    </row>
    <row r="2" spans="1:8" x14ac:dyDescent="0.25">
      <c r="A2" s="76" t="s">
        <v>420</v>
      </c>
    </row>
    <row r="3" spans="1:8" x14ac:dyDescent="0.25">
      <c r="A3" s="14" t="s">
        <v>177</v>
      </c>
    </row>
    <row r="5" spans="1:8" x14ac:dyDescent="0.25">
      <c r="A5" s="76" t="s">
        <v>421</v>
      </c>
    </row>
    <row r="6" spans="1:8" x14ac:dyDescent="0.25">
      <c r="A6" s="16"/>
    </row>
    <row r="7" spans="1:8" x14ac:dyDescent="0.25">
      <c r="A7" s="14" t="s">
        <v>177</v>
      </c>
    </row>
    <row r="8" spans="1:8" ht="60" x14ac:dyDescent="0.25">
      <c r="C8" s="80" t="s">
        <v>157</v>
      </c>
      <c r="D8" s="81" t="s">
        <v>158</v>
      </c>
      <c r="E8" s="81" t="s">
        <v>159</v>
      </c>
      <c r="F8" s="81" t="s">
        <v>160</v>
      </c>
      <c r="G8" s="81" t="s">
        <v>161</v>
      </c>
      <c r="H8" s="81" t="s">
        <v>179</v>
      </c>
    </row>
    <row r="9" spans="1:8" x14ac:dyDescent="0.25">
      <c r="C9" s="9" t="s">
        <v>49</v>
      </c>
      <c r="D9" s="9" t="s">
        <v>128</v>
      </c>
      <c r="E9" s="9" t="s">
        <v>129</v>
      </c>
      <c r="F9" s="9" t="s">
        <v>130</v>
      </c>
      <c r="G9" s="9" t="s">
        <v>137</v>
      </c>
      <c r="H9" s="9" t="s">
        <v>138</v>
      </c>
    </row>
    <row r="10" spans="1:8" x14ac:dyDescent="0.25">
      <c r="A10" s="82" t="s">
        <v>312</v>
      </c>
      <c r="B10" s="4" t="s">
        <v>25</v>
      </c>
      <c r="C10" s="41">
        <f>C11-C12-C13-C14</f>
        <v>0</v>
      </c>
      <c r="D10" s="41">
        <f t="shared" ref="D10:G10" si="0">D11-D12-D13-D14</f>
        <v>0</v>
      </c>
      <c r="E10" s="41">
        <f t="shared" si="0"/>
        <v>0</v>
      </c>
      <c r="F10" s="41">
        <f t="shared" si="0"/>
        <v>0</v>
      </c>
      <c r="G10" s="41">
        <f t="shared" si="0"/>
        <v>0</v>
      </c>
      <c r="H10" s="59">
        <f>SUM(C10:G10)</f>
        <v>0</v>
      </c>
    </row>
    <row r="11" spans="1:8" x14ac:dyDescent="0.25">
      <c r="A11" s="83" t="s">
        <v>313</v>
      </c>
      <c r="B11" s="4" t="s">
        <v>26</v>
      </c>
      <c r="C11" s="41">
        <f>C16+C19</f>
        <v>0</v>
      </c>
      <c r="D11" s="41">
        <f t="shared" ref="D11:G11" si="1">D16+D19</f>
        <v>0</v>
      </c>
      <c r="E11" s="41">
        <f t="shared" si="1"/>
        <v>0</v>
      </c>
      <c r="F11" s="41">
        <f t="shared" si="1"/>
        <v>0</v>
      </c>
      <c r="G11" s="41">
        <f t="shared" si="1"/>
        <v>0</v>
      </c>
      <c r="H11" s="59">
        <f>SUM(C11:G11)</f>
        <v>0</v>
      </c>
    </row>
    <row r="12" spans="1:8" x14ac:dyDescent="0.25">
      <c r="A12" s="83" t="s">
        <v>314</v>
      </c>
      <c r="B12" s="4" t="s">
        <v>27</v>
      </c>
      <c r="C12" s="34"/>
      <c r="D12" s="147"/>
      <c r="E12" s="147"/>
      <c r="F12" s="147"/>
      <c r="G12" s="147"/>
      <c r="H12" s="59">
        <f>SUM(C12:G12)</f>
        <v>0</v>
      </c>
    </row>
    <row r="13" spans="1:8" x14ac:dyDescent="0.25">
      <c r="A13" s="83" t="s">
        <v>315</v>
      </c>
      <c r="B13" s="4" t="s">
        <v>28</v>
      </c>
      <c r="C13" s="34"/>
      <c r="D13" s="147"/>
      <c r="E13" s="147"/>
      <c r="F13" s="147"/>
      <c r="G13" s="147"/>
      <c r="H13" s="59">
        <f>SUM(C13:G13)</f>
        <v>0</v>
      </c>
    </row>
    <row r="14" spans="1:8" x14ac:dyDescent="0.25">
      <c r="A14" s="83" t="s">
        <v>56</v>
      </c>
      <c r="B14" s="4" t="s">
        <v>29</v>
      </c>
      <c r="C14" s="34"/>
      <c r="D14" s="147"/>
      <c r="E14" s="147"/>
      <c r="F14" s="147"/>
      <c r="G14" s="147"/>
      <c r="H14" s="59">
        <f t="shared" ref="H14:H20" si="2">SUM(C14:G14)</f>
        <v>0</v>
      </c>
    </row>
    <row r="15" spans="1:8" x14ac:dyDescent="0.25">
      <c r="A15" s="78" t="s">
        <v>202</v>
      </c>
      <c r="B15" s="4" t="s">
        <v>30</v>
      </c>
      <c r="C15" s="43">
        <f>C16-C17</f>
        <v>0</v>
      </c>
      <c r="D15" s="43">
        <f t="shared" ref="D15:G15" si="3">D16-D17</f>
        <v>0</v>
      </c>
      <c r="E15" s="43">
        <f t="shared" si="3"/>
        <v>0</v>
      </c>
      <c r="F15" s="43">
        <f t="shared" si="3"/>
        <v>0</v>
      </c>
      <c r="G15" s="43">
        <f t="shared" si="3"/>
        <v>0</v>
      </c>
      <c r="H15" s="59">
        <f t="shared" si="2"/>
        <v>0</v>
      </c>
    </row>
    <row r="16" spans="1:8" x14ac:dyDescent="0.25">
      <c r="A16" s="83" t="s">
        <v>313</v>
      </c>
      <c r="B16" s="4" t="s">
        <v>31</v>
      </c>
      <c r="C16" s="34"/>
      <c r="D16" s="147"/>
      <c r="E16" s="147"/>
      <c r="F16" s="147"/>
      <c r="G16" s="147"/>
      <c r="H16" s="59">
        <f t="shared" si="2"/>
        <v>0</v>
      </c>
    </row>
    <row r="17" spans="1:8" x14ac:dyDescent="0.25">
      <c r="A17" s="83" t="s">
        <v>56</v>
      </c>
      <c r="B17" s="4" t="s">
        <v>32</v>
      </c>
      <c r="C17" s="34"/>
      <c r="D17" s="34"/>
      <c r="E17" s="34"/>
      <c r="F17" s="34"/>
      <c r="G17" s="34"/>
      <c r="H17" s="59">
        <f t="shared" si="2"/>
        <v>0</v>
      </c>
    </row>
    <row r="18" spans="1:8" ht="30" x14ac:dyDescent="0.25">
      <c r="A18" s="78" t="s">
        <v>199</v>
      </c>
      <c r="B18" s="51" t="s">
        <v>33</v>
      </c>
      <c r="C18" s="43">
        <f>C19-C20</f>
        <v>0</v>
      </c>
      <c r="D18" s="43">
        <f t="shared" ref="D18:G18" si="4">D19-D20</f>
        <v>0</v>
      </c>
      <c r="E18" s="43">
        <f t="shared" si="4"/>
        <v>0</v>
      </c>
      <c r="F18" s="43">
        <f t="shared" si="4"/>
        <v>0</v>
      </c>
      <c r="G18" s="43">
        <f t="shared" si="4"/>
        <v>0</v>
      </c>
      <c r="H18" s="59">
        <f t="shared" si="2"/>
        <v>0</v>
      </c>
    </row>
    <row r="19" spans="1:8" x14ac:dyDescent="0.25">
      <c r="A19" s="83" t="s">
        <v>313</v>
      </c>
      <c r="B19" s="4" t="s">
        <v>34</v>
      </c>
      <c r="C19" s="34"/>
      <c r="D19" s="147"/>
      <c r="E19" s="147"/>
      <c r="F19" s="147"/>
      <c r="G19" s="147"/>
      <c r="H19" s="59">
        <f t="shared" si="2"/>
        <v>0</v>
      </c>
    </row>
    <row r="20" spans="1:8" x14ac:dyDescent="0.25">
      <c r="A20" s="83" t="s">
        <v>56</v>
      </c>
      <c r="B20" s="4" t="s">
        <v>35</v>
      </c>
      <c r="C20" s="34"/>
      <c r="D20" s="34"/>
      <c r="E20" s="34"/>
      <c r="F20" s="34"/>
      <c r="G20" s="34"/>
      <c r="H20" s="59">
        <f t="shared" si="2"/>
        <v>0</v>
      </c>
    </row>
  </sheetData>
  <sheetProtection sheet="1" selectLockedCells="1"/>
  <hyperlinks>
    <hyperlink ref="A1" location="Basisinformationen!C6" display="zurück zu den Basisinformationen" xr:uid="{00000000-0004-0000-0D00-000000000000}"/>
  </hyperlinks>
  <printOptions horizontalCentered="1"/>
  <pageMargins left="0.39370078740157477" right="0.39370078740157477" top="0.39370078740157477" bottom="0.39370078740157477" header="0.39370078740157477" footer="0.39370078740157477"/>
  <pageSetup paperSize="9" scale="80" orientation="landscape" r:id="rId1"/>
  <headerFooter>
    <oddFooter>&amp;C02.03.2023   08:49:37</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3"/>
  <dimension ref="A1:J42"/>
  <sheetViews>
    <sheetView showGridLines="0" zoomScaleNormal="100" workbookViewId="0">
      <selection activeCell="C17" sqref="C17"/>
    </sheetView>
  </sheetViews>
  <sheetFormatPr baseColWidth="10" defaultRowHeight="15" x14ac:dyDescent="0.25"/>
  <cols>
    <col min="1" max="1" width="48.5" style="7" bestFit="1" customWidth="1"/>
    <col min="2" max="2" width="11" style="5"/>
    <col min="3" max="3" width="15.625" style="8" customWidth="1"/>
    <col min="4" max="4" width="17.5" customWidth="1"/>
    <col min="5" max="8" width="15.625" customWidth="1"/>
    <col min="9" max="9" width="22.5" style="6" bestFit="1" customWidth="1"/>
    <col min="10" max="10" width="11" style="11"/>
  </cols>
  <sheetData>
    <row r="1" spans="1:8" x14ac:dyDescent="0.25">
      <c r="A1" s="169" t="s">
        <v>828</v>
      </c>
    </row>
    <row r="2" spans="1:8" x14ac:dyDescent="0.25">
      <c r="A2" s="76" t="s">
        <v>422</v>
      </c>
    </row>
    <row r="3" spans="1:8" x14ac:dyDescent="0.25">
      <c r="A3" s="2" t="s">
        <v>176</v>
      </c>
    </row>
    <row r="5" spans="1:8" x14ac:dyDescent="0.25">
      <c r="A5" s="76" t="s">
        <v>423</v>
      </c>
    </row>
    <row r="6" spans="1:8" x14ac:dyDescent="0.25">
      <c r="A6" s="16"/>
    </row>
    <row r="7" spans="1:8" x14ac:dyDescent="0.25">
      <c r="A7" s="2" t="s">
        <v>176</v>
      </c>
    </row>
    <row r="8" spans="1:8" ht="60" x14ac:dyDescent="0.25">
      <c r="A8" s="53"/>
      <c r="C8" s="80" t="s">
        <v>703</v>
      </c>
      <c r="D8" s="81" t="s">
        <v>704</v>
      </c>
      <c r="E8" s="81" t="s">
        <v>705</v>
      </c>
      <c r="F8" s="81" t="s">
        <v>706</v>
      </c>
      <c r="G8" s="81" t="s">
        <v>161</v>
      </c>
      <c r="H8" s="81" t="s">
        <v>179</v>
      </c>
    </row>
    <row r="9" spans="1:8" x14ac:dyDescent="0.25">
      <c r="A9" s="52"/>
      <c r="C9" s="42" t="s">
        <v>49</v>
      </c>
      <c r="D9" s="42" t="s">
        <v>128</v>
      </c>
      <c r="E9" s="42" t="s">
        <v>129</v>
      </c>
      <c r="F9" s="42" t="s">
        <v>130</v>
      </c>
      <c r="G9" s="42" t="s">
        <v>137</v>
      </c>
      <c r="H9" s="42" t="s">
        <v>138</v>
      </c>
    </row>
    <row r="10" spans="1:8" x14ac:dyDescent="0.25">
      <c r="A10" s="149" t="s">
        <v>318</v>
      </c>
      <c r="B10" s="4" t="s">
        <v>25</v>
      </c>
      <c r="C10" s="60">
        <f>C11-C12</f>
        <v>0</v>
      </c>
      <c r="D10" s="60">
        <f t="shared" ref="D10:G10" si="0">D11-D12</f>
        <v>0</v>
      </c>
      <c r="E10" s="60">
        <f t="shared" si="0"/>
        <v>0</v>
      </c>
      <c r="F10" s="60">
        <f t="shared" si="0"/>
        <v>0</v>
      </c>
      <c r="G10" s="60">
        <f t="shared" si="0"/>
        <v>0</v>
      </c>
      <c r="H10" s="60">
        <f>SUM(C10:G10)</f>
        <v>0</v>
      </c>
    </row>
    <row r="11" spans="1:8" x14ac:dyDescent="0.25">
      <c r="A11" s="86" t="s">
        <v>313</v>
      </c>
      <c r="B11" s="4" t="s">
        <v>26</v>
      </c>
      <c r="C11" s="60">
        <f>C17+C23+C26+C35+C20+C38-C41</f>
        <v>0</v>
      </c>
      <c r="D11" s="60">
        <f t="shared" ref="D11:G12" si="1">D17+D23+D26+D35+D20+D38-D41</f>
        <v>0</v>
      </c>
      <c r="E11" s="60">
        <f t="shared" si="1"/>
        <v>0</v>
      </c>
      <c r="F11" s="60">
        <f t="shared" si="1"/>
        <v>0</v>
      </c>
      <c r="G11" s="60">
        <f t="shared" si="1"/>
        <v>0</v>
      </c>
      <c r="H11" s="60">
        <f t="shared" ref="H11:H42" si="2">SUM(C11:G11)</f>
        <v>0</v>
      </c>
    </row>
    <row r="12" spans="1:8" x14ac:dyDescent="0.25">
      <c r="A12" s="86" t="s">
        <v>711</v>
      </c>
      <c r="B12" s="4" t="s">
        <v>27</v>
      </c>
      <c r="C12" s="60">
        <f>C18+C24+C27+C36+C21+C39-C42</f>
        <v>0</v>
      </c>
      <c r="D12" s="60">
        <f t="shared" si="1"/>
        <v>0</v>
      </c>
      <c r="E12" s="60">
        <f t="shared" si="1"/>
        <v>0</v>
      </c>
      <c r="F12" s="60">
        <f t="shared" si="1"/>
        <v>0</v>
      </c>
      <c r="G12" s="60">
        <f t="shared" si="1"/>
        <v>0</v>
      </c>
      <c r="H12" s="60">
        <f t="shared" si="2"/>
        <v>0</v>
      </c>
    </row>
    <row r="13" spans="1:8" x14ac:dyDescent="0.25">
      <c r="A13" s="148" t="s">
        <v>320</v>
      </c>
      <c r="B13" s="4" t="s">
        <v>28</v>
      </c>
      <c r="C13" s="60">
        <f>C14-C15</f>
        <v>0</v>
      </c>
      <c r="D13" s="60">
        <f t="shared" ref="D13:G13" si="3">D14-D15</f>
        <v>0</v>
      </c>
      <c r="E13" s="60">
        <f t="shared" si="3"/>
        <v>0</v>
      </c>
      <c r="F13" s="60">
        <f t="shared" si="3"/>
        <v>0</v>
      </c>
      <c r="G13" s="60">
        <f t="shared" si="3"/>
        <v>0</v>
      </c>
      <c r="H13" s="60">
        <f t="shared" si="2"/>
        <v>0</v>
      </c>
    </row>
    <row r="14" spans="1:8" x14ac:dyDescent="0.25">
      <c r="A14" s="87" t="s">
        <v>313</v>
      </c>
      <c r="B14" s="4" t="s">
        <v>29</v>
      </c>
      <c r="C14" s="60">
        <f>C17+C20</f>
        <v>0</v>
      </c>
      <c r="D14" s="60">
        <f t="shared" ref="D14:G14" si="4">D17+D20</f>
        <v>0</v>
      </c>
      <c r="E14" s="60">
        <f t="shared" si="4"/>
        <v>0</v>
      </c>
      <c r="F14" s="60">
        <f t="shared" si="4"/>
        <v>0</v>
      </c>
      <c r="G14" s="60">
        <f t="shared" si="4"/>
        <v>0</v>
      </c>
      <c r="H14" s="60">
        <f t="shared" si="2"/>
        <v>0</v>
      </c>
    </row>
    <row r="15" spans="1:8" x14ac:dyDescent="0.25">
      <c r="A15" s="87" t="s">
        <v>711</v>
      </c>
      <c r="B15" s="4" t="s">
        <v>30</v>
      </c>
      <c r="C15" s="60">
        <f>C18+C21</f>
        <v>0</v>
      </c>
      <c r="D15" s="60">
        <f t="shared" ref="D15:G15" si="5">D18+D21</f>
        <v>0</v>
      </c>
      <c r="E15" s="60">
        <f t="shared" si="5"/>
        <v>0</v>
      </c>
      <c r="F15" s="60">
        <f t="shared" si="5"/>
        <v>0</v>
      </c>
      <c r="G15" s="60">
        <f t="shared" si="5"/>
        <v>0</v>
      </c>
      <c r="H15" s="60">
        <f t="shared" si="2"/>
        <v>0</v>
      </c>
    </row>
    <row r="16" spans="1:8" x14ac:dyDescent="0.25">
      <c r="A16" s="86" t="s">
        <v>322</v>
      </c>
      <c r="B16" s="4" t="s">
        <v>31</v>
      </c>
      <c r="C16" s="61">
        <f>C17-C18</f>
        <v>0</v>
      </c>
      <c r="D16" s="61">
        <f t="shared" ref="D16:G16" si="6">D17-D18</f>
        <v>0</v>
      </c>
      <c r="E16" s="61">
        <f t="shared" si="6"/>
        <v>0</v>
      </c>
      <c r="F16" s="61">
        <f t="shared" si="6"/>
        <v>0</v>
      </c>
      <c r="G16" s="61">
        <f t="shared" si="6"/>
        <v>0</v>
      </c>
      <c r="H16" s="60">
        <f t="shared" si="2"/>
        <v>0</v>
      </c>
    </row>
    <row r="17" spans="1:8" x14ac:dyDescent="0.25">
      <c r="A17" s="87" t="s">
        <v>313</v>
      </c>
      <c r="B17" s="4" t="s">
        <v>32</v>
      </c>
      <c r="C17" s="150"/>
      <c r="D17" s="150"/>
      <c r="E17" s="150"/>
      <c r="F17" s="150"/>
      <c r="G17" s="150"/>
      <c r="H17" s="60">
        <f t="shared" si="2"/>
        <v>0</v>
      </c>
    </row>
    <row r="18" spans="1:8" x14ac:dyDescent="0.25">
      <c r="A18" s="87" t="s">
        <v>711</v>
      </c>
      <c r="B18" s="4" t="s">
        <v>33</v>
      </c>
      <c r="C18" s="150"/>
      <c r="D18" s="150"/>
      <c r="E18" s="150"/>
      <c r="F18" s="150"/>
      <c r="G18" s="150"/>
      <c r="H18" s="60">
        <f t="shared" si="2"/>
        <v>0</v>
      </c>
    </row>
    <row r="19" spans="1:8" x14ac:dyDescent="0.25">
      <c r="A19" s="86" t="s">
        <v>321</v>
      </c>
      <c r="B19" s="4" t="s">
        <v>34</v>
      </c>
      <c r="C19" s="61">
        <f>C20-C21</f>
        <v>0</v>
      </c>
      <c r="D19" s="61">
        <f t="shared" ref="D19:G19" si="7">D20-D21</f>
        <v>0</v>
      </c>
      <c r="E19" s="61">
        <f t="shared" si="7"/>
        <v>0</v>
      </c>
      <c r="F19" s="61">
        <f t="shared" si="7"/>
        <v>0</v>
      </c>
      <c r="G19" s="61">
        <f t="shared" si="7"/>
        <v>0</v>
      </c>
      <c r="H19" s="60">
        <f t="shared" si="2"/>
        <v>0</v>
      </c>
    </row>
    <row r="20" spans="1:8" x14ac:dyDescent="0.25">
      <c r="A20" s="87" t="s">
        <v>313</v>
      </c>
      <c r="B20" s="4" t="s">
        <v>35</v>
      </c>
      <c r="C20" s="150"/>
      <c r="D20" s="150"/>
      <c r="E20" s="150"/>
      <c r="F20" s="150"/>
      <c r="G20" s="150"/>
      <c r="H20" s="60">
        <f t="shared" si="2"/>
        <v>0</v>
      </c>
    </row>
    <row r="21" spans="1:8" x14ac:dyDescent="0.25">
      <c r="A21" s="87" t="s">
        <v>711</v>
      </c>
      <c r="B21" s="4" t="s">
        <v>36</v>
      </c>
      <c r="C21" s="150"/>
      <c r="D21" s="150"/>
      <c r="E21" s="150"/>
      <c r="F21" s="150"/>
      <c r="G21" s="150"/>
      <c r="H21" s="60">
        <f t="shared" si="2"/>
        <v>0</v>
      </c>
    </row>
    <row r="22" spans="1:8" x14ac:dyDescent="0.25">
      <c r="A22" s="148" t="s">
        <v>316</v>
      </c>
      <c r="B22" s="4" t="s">
        <v>37</v>
      </c>
      <c r="C22" s="61">
        <f>C23-C24</f>
        <v>0</v>
      </c>
      <c r="D22" s="61">
        <f t="shared" ref="D22:G22" si="8">D23-D24</f>
        <v>0</v>
      </c>
      <c r="E22" s="61">
        <f t="shared" si="8"/>
        <v>0</v>
      </c>
      <c r="F22" s="61">
        <f t="shared" si="8"/>
        <v>0</v>
      </c>
      <c r="G22" s="61">
        <f t="shared" si="8"/>
        <v>0</v>
      </c>
      <c r="H22" s="60">
        <f t="shared" si="2"/>
        <v>0</v>
      </c>
    </row>
    <row r="23" spans="1:8" x14ac:dyDescent="0.25">
      <c r="A23" s="86" t="s">
        <v>313</v>
      </c>
      <c r="B23" s="4" t="s">
        <v>38</v>
      </c>
      <c r="C23" s="150"/>
      <c r="D23" s="150"/>
      <c r="E23" s="150"/>
      <c r="F23" s="150"/>
      <c r="G23" s="150"/>
      <c r="H23" s="60">
        <f t="shared" si="2"/>
        <v>0</v>
      </c>
    </row>
    <row r="24" spans="1:8" x14ac:dyDescent="0.25">
      <c r="A24" s="86" t="s">
        <v>711</v>
      </c>
      <c r="B24" s="4" t="s">
        <v>39</v>
      </c>
      <c r="C24" s="150"/>
      <c r="D24" s="150"/>
      <c r="E24" s="150"/>
      <c r="F24" s="150"/>
      <c r="G24" s="150"/>
      <c r="H24" s="60">
        <f t="shared" si="2"/>
        <v>0</v>
      </c>
    </row>
    <row r="25" spans="1:8" x14ac:dyDescent="0.25">
      <c r="A25" s="148" t="s">
        <v>317</v>
      </c>
      <c r="B25" s="4" t="s">
        <v>40</v>
      </c>
      <c r="C25" s="61">
        <f>C26-C27</f>
        <v>0</v>
      </c>
      <c r="D25" s="61">
        <f t="shared" ref="D25:G25" si="9">D26-D27</f>
        <v>0</v>
      </c>
      <c r="E25" s="61">
        <f t="shared" si="9"/>
        <v>0</v>
      </c>
      <c r="F25" s="61">
        <f t="shared" si="9"/>
        <v>0</v>
      </c>
      <c r="G25" s="61">
        <f t="shared" si="9"/>
        <v>0</v>
      </c>
      <c r="H25" s="60">
        <f t="shared" si="2"/>
        <v>0</v>
      </c>
    </row>
    <row r="26" spans="1:8" x14ac:dyDescent="0.25">
      <c r="A26" s="86" t="s">
        <v>313</v>
      </c>
      <c r="B26" s="4" t="s">
        <v>41</v>
      </c>
      <c r="C26" s="150"/>
      <c r="D26" s="150"/>
      <c r="E26" s="150"/>
      <c r="F26" s="150"/>
      <c r="G26" s="150"/>
      <c r="H26" s="60">
        <f t="shared" si="2"/>
        <v>0</v>
      </c>
    </row>
    <row r="27" spans="1:8" x14ac:dyDescent="0.25">
      <c r="A27" s="86" t="s">
        <v>711</v>
      </c>
      <c r="B27" s="4" t="s">
        <v>42</v>
      </c>
      <c r="C27" s="150"/>
      <c r="D27" s="150"/>
      <c r="E27" s="150"/>
      <c r="F27" s="150"/>
      <c r="G27" s="150"/>
      <c r="H27" s="60">
        <f t="shared" si="2"/>
        <v>0</v>
      </c>
    </row>
    <row r="28" spans="1:8" ht="30" x14ac:dyDescent="0.25">
      <c r="A28" s="148" t="s">
        <v>708</v>
      </c>
      <c r="B28" s="4" t="s">
        <v>43</v>
      </c>
      <c r="C28" s="41">
        <f>C29-C30</f>
        <v>0</v>
      </c>
      <c r="D28" s="41">
        <f t="shared" ref="D28:G28" si="10">D29-D30</f>
        <v>0</v>
      </c>
      <c r="E28" s="41">
        <f t="shared" si="10"/>
        <v>0</v>
      </c>
      <c r="F28" s="41">
        <f t="shared" si="10"/>
        <v>0</v>
      </c>
      <c r="G28" s="41">
        <f t="shared" si="10"/>
        <v>0</v>
      </c>
      <c r="H28" s="60">
        <f t="shared" si="2"/>
        <v>0</v>
      </c>
    </row>
    <row r="29" spans="1:8" x14ac:dyDescent="0.25">
      <c r="A29" s="87" t="s">
        <v>313</v>
      </c>
      <c r="B29" s="4" t="s">
        <v>44</v>
      </c>
      <c r="C29" s="41">
        <f>C32-C41</f>
        <v>0</v>
      </c>
      <c r="D29" s="41">
        <f t="shared" ref="D29:G30" si="11">D32-D41</f>
        <v>0</v>
      </c>
      <c r="E29" s="41">
        <f t="shared" si="11"/>
        <v>0</v>
      </c>
      <c r="F29" s="41">
        <f t="shared" si="11"/>
        <v>0</v>
      </c>
      <c r="G29" s="41">
        <f t="shared" si="11"/>
        <v>0</v>
      </c>
      <c r="H29" s="60">
        <f t="shared" si="2"/>
        <v>0</v>
      </c>
    </row>
    <row r="30" spans="1:8" x14ac:dyDescent="0.25">
      <c r="A30" s="87" t="s">
        <v>711</v>
      </c>
      <c r="B30" s="4" t="s">
        <v>45</v>
      </c>
      <c r="C30" s="41">
        <f>C33-C42</f>
        <v>0</v>
      </c>
      <c r="D30" s="41">
        <f t="shared" si="11"/>
        <v>0</v>
      </c>
      <c r="E30" s="41">
        <f t="shared" si="11"/>
        <v>0</v>
      </c>
      <c r="F30" s="41">
        <f t="shared" si="11"/>
        <v>0</v>
      </c>
      <c r="G30" s="41">
        <f t="shared" si="11"/>
        <v>0</v>
      </c>
      <c r="H30" s="60">
        <f t="shared" si="2"/>
        <v>0</v>
      </c>
    </row>
    <row r="31" spans="1:8" ht="30" x14ac:dyDescent="0.25">
      <c r="A31" s="86" t="s">
        <v>58</v>
      </c>
      <c r="B31" s="4" t="s">
        <v>46</v>
      </c>
      <c r="C31" s="41">
        <f>C32-C33</f>
        <v>0</v>
      </c>
      <c r="D31" s="41">
        <f t="shared" ref="D31:G31" si="12">D32-D33</f>
        <v>0</v>
      </c>
      <c r="E31" s="41">
        <f t="shared" si="12"/>
        <v>0</v>
      </c>
      <c r="F31" s="41">
        <f t="shared" si="12"/>
        <v>0</v>
      </c>
      <c r="G31" s="41">
        <f t="shared" si="12"/>
        <v>0</v>
      </c>
      <c r="H31" s="60">
        <f t="shared" si="2"/>
        <v>0</v>
      </c>
    </row>
    <row r="32" spans="1:8" x14ac:dyDescent="0.25">
      <c r="A32" s="124" t="s">
        <v>313</v>
      </c>
      <c r="B32" s="4" t="s">
        <v>47</v>
      </c>
      <c r="C32" s="41">
        <f>C35+C38</f>
        <v>0</v>
      </c>
      <c r="D32" s="41">
        <f t="shared" ref="D32:G33" si="13">D35+D38</f>
        <v>0</v>
      </c>
      <c r="E32" s="41">
        <f t="shared" si="13"/>
        <v>0</v>
      </c>
      <c r="F32" s="41">
        <f t="shared" si="13"/>
        <v>0</v>
      </c>
      <c r="G32" s="41">
        <f t="shared" si="13"/>
        <v>0</v>
      </c>
      <c r="H32" s="60">
        <f t="shared" si="2"/>
        <v>0</v>
      </c>
    </row>
    <row r="33" spans="1:8" x14ac:dyDescent="0.25">
      <c r="A33" s="124" t="s">
        <v>711</v>
      </c>
      <c r="B33" s="4" t="s">
        <v>48</v>
      </c>
      <c r="C33" s="41">
        <f>C36+C39</f>
        <v>0</v>
      </c>
      <c r="D33" s="41">
        <f t="shared" si="13"/>
        <v>0</v>
      </c>
      <c r="E33" s="41">
        <f t="shared" si="13"/>
        <v>0</v>
      </c>
      <c r="F33" s="41">
        <f t="shared" si="13"/>
        <v>0</v>
      </c>
      <c r="G33" s="41">
        <f t="shared" si="13"/>
        <v>0</v>
      </c>
      <c r="H33" s="60">
        <f t="shared" si="2"/>
        <v>0</v>
      </c>
    </row>
    <row r="34" spans="1:8" x14ac:dyDescent="0.25">
      <c r="A34" s="87" t="s">
        <v>322</v>
      </c>
      <c r="B34" s="4" t="s">
        <v>119</v>
      </c>
      <c r="C34" s="41">
        <f>C35-C36</f>
        <v>0</v>
      </c>
      <c r="D34" s="41">
        <f t="shared" ref="D34:G34" si="14">D35-D36</f>
        <v>0</v>
      </c>
      <c r="E34" s="41">
        <f t="shared" si="14"/>
        <v>0</v>
      </c>
      <c r="F34" s="41">
        <f t="shared" si="14"/>
        <v>0</v>
      </c>
      <c r="G34" s="41">
        <f t="shared" si="14"/>
        <v>0</v>
      </c>
      <c r="H34" s="60">
        <f t="shared" si="2"/>
        <v>0</v>
      </c>
    </row>
    <row r="35" spans="1:8" x14ac:dyDescent="0.25">
      <c r="A35" s="124" t="s">
        <v>313</v>
      </c>
      <c r="B35" s="4" t="s">
        <v>120</v>
      </c>
      <c r="C35" s="34"/>
      <c r="D35" s="151"/>
      <c r="E35" s="151"/>
      <c r="F35" s="151"/>
      <c r="G35" s="151"/>
      <c r="H35" s="60">
        <f t="shared" si="2"/>
        <v>0</v>
      </c>
    </row>
    <row r="36" spans="1:8" x14ac:dyDescent="0.25">
      <c r="A36" s="124" t="s">
        <v>711</v>
      </c>
      <c r="B36" s="4" t="s">
        <v>121</v>
      </c>
      <c r="C36" s="152"/>
      <c r="D36" s="151"/>
      <c r="E36" s="151"/>
      <c r="F36" s="151"/>
      <c r="G36" s="151"/>
      <c r="H36" s="60">
        <f t="shared" si="2"/>
        <v>0</v>
      </c>
    </row>
    <row r="37" spans="1:8" x14ac:dyDescent="0.25">
      <c r="A37" s="87" t="s">
        <v>321</v>
      </c>
      <c r="B37" s="4" t="s">
        <v>122</v>
      </c>
      <c r="C37" s="41">
        <f>C38-C39</f>
        <v>0</v>
      </c>
      <c r="D37" s="41">
        <f t="shared" ref="D37:G37" si="15">D38-D39</f>
        <v>0</v>
      </c>
      <c r="E37" s="41">
        <f t="shared" si="15"/>
        <v>0</v>
      </c>
      <c r="F37" s="41">
        <f t="shared" si="15"/>
        <v>0</v>
      </c>
      <c r="G37" s="41">
        <f t="shared" si="15"/>
        <v>0</v>
      </c>
      <c r="H37" s="60">
        <f t="shared" si="2"/>
        <v>0</v>
      </c>
    </row>
    <row r="38" spans="1:8" x14ac:dyDescent="0.25">
      <c r="A38" s="124" t="s">
        <v>313</v>
      </c>
      <c r="B38" s="4" t="s">
        <v>123</v>
      </c>
      <c r="C38" s="34"/>
      <c r="D38" s="151"/>
      <c r="E38" s="151"/>
      <c r="F38" s="151"/>
      <c r="G38" s="151"/>
      <c r="H38" s="60">
        <f t="shared" si="2"/>
        <v>0</v>
      </c>
    </row>
    <row r="39" spans="1:8" x14ac:dyDescent="0.25">
      <c r="A39" s="124" t="s">
        <v>711</v>
      </c>
      <c r="B39" s="4" t="s">
        <v>124</v>
      </c>
      <c r="C39" s="152"/>
      <c r="D39" s="151"/>
      <c r="E39" s="151"/>
      <c r="F39" s="151"/>
      <c r="G39" s="151"/>
      <c r="H39" s="60">
        <f t="shared" si="2"/>
        <v>0</v>
      </c>
    </row>
    <row r="40" spans="1:8" ht="30" x14ac:dyDescent="0.25">
      <c r="A40" s="86" t="s">
        <v>319</v>
      </c>
      <c r="B40" s="4" t="s">
        <v>70</v>
      </c>
      <c r="C40" s="41">
        <f>C41-C42</f>
        <v>0</v>
      </c>
      <c r="D40" s="41">
        <f t="shared" ref="D40:G40" si="16">D41-D42</f>
        <v>0</v>
      </c>
      <c r="E40" s="41">
        <f t="shared" si="16"/>
        <v>0</v>
      </c>
      <c r="F40" s="41">
        <f t="shared" si="16"/>
        <v>0</v>
      </c>
      <c r="G40" s="41">
        <f t="shared" si="16"/>
        <v>0</v>
      </c>
      <c r="H40" s="60">
        <f t="shared" si="2"/>
        <v>0</v>
      </c>
    </row>
    <row r="41" spans="1:8" x14ac:dyDescent="0.25">
      <c r="A41" s="87" t="s">
        <v>313</v>
      </c>
      <c r="B41" s="4" t="s">
        <v>71</v>
      </c>
      <c r="C41" s="34"/>
      <c r="D41" s="151"/>
      <c r="E41" s="151"/>
      <c r="F41" s="151"/>
      <c r="G41" s="151"/>
      <c r="H41" s="60">
        <f t="shared" si="2"/>
        <v>0</v>
      </c>
    </row>
    <row r="42" spans="1:8" x14ac:dyDescent="0.25">
      <c r="A42" s="87" t="s">
        <v>711</v>
      </c>
      <c r="B42" s="4" t="s">
        <v>72</v>
      </c>
      <c r="C42" s="34"/>
      <c r="D42" s="151"/>
      <c r="E42" s="151"/>
      <c r="F42" s="151"/>
      <c r="G42" s="151"/>
      <c r="H42" s="60">
        <f t="shared" si="2"/>
        <v>0</v>
      </c>
    </row>
  </sheetData>
  <sheetProtection sheet="1" selectLockedCells="1"/>
  <hyperlinks>
    <hyperlink ref="A1" location="Basisinformationen!C6" display="zurück zu den Basisinformationen" xr:uid="{00000000-0004-0000-0E00-000000000000}"/>
  </hyperlinks>
  <printOptions horizontalCentered="1"/>
  <pageMargins left="0.39370078740157477" right="0.39370078740157477" top="0.39370078740157477" bottom="0.39370078740157477" header="0.39370078740157477" footer="0.39370078740157477"/>
  <pageSetup paperSize="9" scale="70" orientation="landscape" r:id="rId1"/>
  <headerFooter>
    <oddFooter>&amp;C02.03.2023   08:49:37</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14"/>
  <dimension ref="A1:D25"/>
  <sheetViews>
    <sheetView showGridLines="0" zoomScaleNormal="100" workbookViewId="0">
      <selection activeCell="C12" sqref="C12"/>
    </sheetView>
  </sheetViews>
  <sheetFormatPr baseColWidth="10" defaultRowHeight="15" x14ac:dyDescent="0.25"/>
  <cols>
    <col min="1" max="1" width="38.375" style="7" customWidth="1"/>
    <col min="2" max="2" width="11" style="5"/>
    <col min="3" max="3" width="15.625" style="8" customWidth="1"/>
  </cols>
  <sheetData>
    <row r="1" spans="1:4" x14ac:dyDescent="0.25">
      <c r="A1" s="169" t="s">
        <v>828</v>
      </c>
    </row>
    <row r="2" spans="1:4" x14ac:dyDescent="0.25">
      <c r="A2" s="76" t="s">
        <v>424</v>
      </c>
    </row>
    <row r="3" spans="1:4" x14ac:dyDescent="0.25">
      <c r="A3" s="2" t="s">
        <v>162</v>
      </c>
    </row>
    <row r="5" spans="1:4" x14ac:dyDescent="0.25">
      <c r="A5" s="76" t="s">
        <v>425</v>
      </c>
    </row>
    <row r="6" spans="1:4" x14ac:dyDescent="0.25">
      <c r="A6" s="16"/>
    </row>
    <row r="7" spans="1:4" x14ac:dyDescent="0.25">
      <c r="A7" s="2" t="s">
        <v>162</v>
      </c>
    </row>
    <row r="8" spans="1:4" s="7" customFormat="1" x14ac:dyDescent="0.25">
      <c r="B8" s="12"/>
      <c r="C8" s="79" t="s">
        <v>182</v>
      </c>
    </row>
    <row r="9" spans="1:4" x14ac:dyDescent="0.25">
      <c r="C9" s="9" t="s">
        <v>49</v>
      </c>
    </row>
    <row r="10" spans="1:4" x14ac:dyDescent="0.25">
      <c r="A10" s="82" t="s">
        <v>106</v>
      </c>
      <c r="B10" s="4" t="s">
        <v>25</v>
      </c>
      <c r="C10" s="41">
        <f>C11+C17</f>
        <v>0</v>
      </c>
      <c r="D10" s="11"/>
    </row>
    <row r="11" spans="1:4" x14ac:dyDescent="0.25">
      <c r="A11" s="78" t="s">
        <v>163</v>
      </c>
      <c r="B11" s="4" t="s">
        <v>26</v>
      </c>
      <c r="C11" s="41">
        <f>SUM(C12:C16)</f>
        <v>0</v>
      </c>
    </row>
    <row r="12" spans="1:4" x14ac:dyDescent="0.25">
      <c r="A12" s="83" t="s">
        <v>164</v>
      </c>
      <c r="B12" s="4" t="s">
        <v>27</v>
      </c>
      <c r="C12" s="34"/>
    </row>
    <row r="13" spans="1:4" x14ac:dyDescent="0.25">
      <c r="A13" s="83" t="s">
        <v>165</v>
      </c>
      <c r="B13" s="4" t="s">
        <v>28</v>
      </c>
      <c r="C13" s="34"/>
    </row>
    <row r="14" spans="1:4" x14ac:dyDescent="0.25">
      <c r="A14" s="83" t="s">
        <v>166</v>
      </c>
      <c r="B14" s="4" t="s">
        <v>29</v>
      </c>
      <c r="C14" s="34"/>
    </row>
    <row r="15" spans="1:4" ht="30" x14ac:dyDescent="0.25">
      <c r="A15" s="83" t="s">
        <v>167</v>
      </c>
      <c r="B15" s="4" t="s">
        <v>30</v>
      </c>
      <c r="C15" s="153"/>
    </row>
    <row r="16" spans="1:4" x14ac:dyDescent="0.25">
      <c r="A16" s="83" t="s">
        <v>168</v>
      </c>
      <c r="B16" s="4" t="s">
        <v>31</v>
      </c>
      <c r="C16" s="34"/>
    </row>
    <row r="17" spans="1:4" x14ac:dyDescent="0.25">
      <c r="A17" s="78" t="s">
        <v>169</v>
      </c>
      <c r="B17" s="4" t="s">
        <v>32</v>
      </c>
      <c r="C17" s="34"/>
    </row>
    <row r="18" spans="1:4" x14ac:dyDescent="0.25">
      <c r="A18" s="82" t="s">
        <v>170</v>
      </c>
      <c r="B18" s="4" t="s">
        <v>33</v>
      </c>
      <c r="C18" s="41">
        <f>C19+C25</f>
        <v>0</v>
      </c>
      <c r="D18" s="11"/>
    </row>
    <row r="19" spans="1:4" x14ac:dyDescent="0.25">
      <c r="A19" s="78" t="s">
        <v>171</v>
      </c>
      <c r="B19" s="4" t="s">
        <v>34</v>
      </c>
      <c r="C19" s="41">
        <f>SUM(C20:C24)</f>
        <v>0</v>
      </c>
    </row>
    <row r="20" spans="1:4" x14ac:dyDescent="0.25">
      <c r="A20" s="83" t="s">
        <v>164</v>
      </c>
      <c r="B20" s="4" t="s">
        <v>35</v>
      </c>
      <c r="C20" s="34"/>
    </row>
    <row r="21" spans="1:4" x14ac:dyDescent="0.25">
      <c r="A21" s="83" t="s">
        <v>165</v>
      </c>
      <c r="B21" s="4" t="s">
        <v>36</v>
      </c>
      <c r="C21" s="34"/>
    </row>
    <row r="22" spans="1:4" x14ac:dyDescent="0.25">
      <c r="A22" s="83" t="s">
        <v>166</v>
      </c>
      <c r="B22" s="4" t="s">
        <v>37</v>
      </c>
      <c r="C22" s="34"/>
    </row>
    <row r="23" spans="1:4" ht="30" x14ac:dyDescent="0.25">
      <c r="A23" s="83" t="s">
        <v>167</v>
      </c>
      <c r="B23" s="4" t="s">
        <v>38</v>
      </c>
      <c r="C23" s="34"/>
    </row>
    <row r="24" spans="1:4" x14ac:dyDescent="0.25">
      <c r="A24" s="83" t="s">
        <v>168</v>
      </c>
      <c r="B24" s="4" t="s">
        <v>39</v>
      </c>
      <c r="C24" s="34"/>
    </row>
    <row r="25" spans="1:4" x14ac:dyDescent="0.25">
      <c r="A25" s="78" t="s">
        <v>172</v>
      </c>
      <c r="B25" s="4" t="s">
        <v>40</v>
      </c>
      <c r="C25" s="34"/>
    </row>
  </sheetData>
  <sheetProtection sheet="1" selectLockedCells="1"/>
  <hyperlinks>
    <hyperlink ref="A1" location="Basisinformationen!C6" display="zurück zu den Basisinformationen" xr:uid="{00000000-0004-0000-0F00-000000000000}"/>
  </hyperlinks>
  <printOptions horizontalCentered="1"/>
  <pageMargins left="0.39370078740157477" right="0.39370078740157477" top="0.39370078740157477" bottom="0.39370078740157477" header="0.39370078740157477" footer="0.39370078740157477"/>
  <pageSetup paperSize="9" orientation="portrait" r:id="rId1"/>
  <headerFooter>
    <oddFooter>&amp;C02.03.2023   08:49:37</oddFooter>
  </headerFooter>
  <ignoredErrors>
    <ignoredError sqref="C11 C19" formulaRange="1"/>
  </ignoredError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5"/>
  <dimension ref="A1:J37"/>
  <sheetViews>
    <sheetView showGridLines="0" zoomScaleNormal="100" workbookViewId="0">
      <selection activeCell="G16" sqref="G16"/>
    </sheetView>
  </sheetViews>
  <sheetFormatPr baseColWidth="10" defaultRowHeight="15" x14ac:dyDescent="0.25"/>
  <cols>
    <col min="1" max="1" width="38.375" style="7" customWidth="1"/>
    <col min="2" max="2" width="11" style="5"/>
    <col min="3" max="3" width="17.625" style="8" bestFit="1" customWidth="1"/>
    <col min="4" max="4" width="14.5" bestFit="1" customWidth="1"/>
    <col min="6" max="6" width="57.5" customWidth="1"/>
    <col min="7" max="7" width="16.125" customWidth="1"/>
    <col min="8" max="8" width="16.375" customWidth="1"/>
    <col min="9" max="9" width="18.5" customWidth="1"/>
    <col min="10" max="10" width="17.625" customWidth="1"/>
  </cols>
  <sheetData>
    <row r="1" spans="1:9" x14ac:dyDescent="0.25">
      <c r="A1" s="169" t="s">
        <v>828</v>
      </c>
    </row>
    <row r="2" spans="1:9" x14ac:dyDescent="0.25">
      <c r="A2" s="76" t="s">
        <v>426</v>
      </c>
    </row>
    <row r="3" spans="1:9" x14ac:dyDescent="0.25">
      <c r="A3" s="14" t="s">
        <v>173</v>
      </c>
    </row>
    <row r="5" spans="1:9" x14ac:dyDescent="0.25">
      <c r="A5" s="76" t="s">
        <v>427</v>
      </c>
    </row>
    <row r="6" spans="1:9" x14ac:dyDescent="0.25">
      <c r="A6" s="16"/>
    </row>
    <row r="7" spans="1:9" x14ac:dyDescent="0.25">
      <c r="A7" s="14" t="s">
        <v>173</v>
      </c>
    </row>
    <row r="8" spans="1:9" x14ac:dyDescent="0.25">
      <c r="C8" s="9" t="s">
        <v>182</v>
      </c>
    </row>
    <row r="9" spans="1:9" ht="18.75" x14ac:dyDescent="0.3">
      <c r="C9" s="9" t="s">
        <v>49</v>
      </c>
      <c r="F9" s="229" t="s">
        <v>855</v>
      </c>
      <c r="G9" s="229"/>
      <c r="H9" s="229"/>
      <c r="I9" s="229"/>
    </row>
    <row r="10" spans="1:9" x14ac:dyDescent="0.25">
      <c r="A10" s="84" t="s">
        <v>201</v>
      </c>
      <c r="B10" s="4" t="s">
        <v>25</v>
      </c>
      <c r="C10" s="41">
        <f>C11-C12-C13-C14</f>
        <v>0</v>
      </c>
    </row>
    <row r="11" spans="1:9" x14ac:dyDescent="0.25">
      <c r="A11" s="85" t="s">
        <v>313</v>
      </c>
      <c r="B11" s="4" t="s">
        <v>26</v>
      </c>
      <c r="C11" s="43">
        <f>'KLVV.03.02.01'!H15</f>
        <v>0</v>
      </c>
    </row>
    <row r="12" spans="1:9" x14ac:dyDescent="0.25">
      <c r="A12" s="85" t="s">
        <v>314</v>
      </c>
      <c r="B12" s="4" t="s">
        <v>27</v>
      </c>
      <c r="C12" s="34"/>
    </row>
    <row r="13" spans="1:9" x14ac:dyDescent="0.25">
      <c r="A13" s="85" t="s">
        <v>315</v>
      </c>
      <c r="B13" s="4" t="s">
        <v>28</v>
      </c>
      <c r="C13" s="34"/>
    </row>
    <row r="14" spans="1:9" ht="15.75" thickBot="1" x14ac:dyDescent="0.3">
      <c r="A14" s="85" t="s">
        <v>56</v>
      </c>
      <c r="B14" s="4" t="s">
        <v>29</v>
      </c>
      <c r="C14" s="153"/>
      <c r="G14" s="183" t="s">
        <v>182</v>
      </c>
    </row>
    <row r="15" spans="1:9" ht="30.75" thickBot="1" x14ac:dyDescent="0.3">
      <c r="A15" s="137" t="s">
        <v>98</v>
      </c>
      <c r="B15" s="4" t="s">
        <v>30</v>
      </c>
      <c r="C15" s="207"/>
      <c r="E15" s="2"/>
      <c r="F15" s="184" t="s">
        <v>856</v>
      </c>
      <c r="G15" s="185"/>
    </row>
    <row r="16" spans="1:9" ht="15.75" thickBot="1" x14ac:dyDescent="0.3">
      <c r="A16" s="158" t="s">
        <v>174</v>
      </c>
      <c r="B16" s="4" t="s">
        <v>31</v>
      </c>
      <c r="C16" s="152"/>
      <c r="E16" s="1"/>
      <c r="F16" s="186" t="s">
        <v>857</v>
      </c>
      <c r="G16" s="187"/>
    </row>
    <row r="17" spans="1:10" x14ac:dyDescent="0.25">
      <c r="A17" s="159" t="s">
        <v>664</v>
      </c>
      <c r="B17" s="4" t="s">
        <v>32</v>
      </c>
      <c r="C17" s="208"/>
      <c r="E17" s="113"/>
      <c r="F17" s="188" t="s">
        <v>858</v>
      </c>
      <c r="G17" s="189">
        <f>'KLVV.02.01.01'!C10</f>
        <v>0</v>
      </c>
    </row>
    <row r="18" spans="1:10" x14ac:dyDescent="0.25">
      <c r="A18" s="159" t="s">
        <v>665</v>
      </c>
      <c r="B18" s="4" t="s">
        <v>33</v>
      </c>
      <c r="C18" s="208"/>
      <c r="E18" s="113"/>
      <c r="F18" s="188" t="s">
        <v>859</v>
      </c>
      <c r="G18" s="190">
        <f>C10</f>
        <v>0</v>
      </c>
    </row>
    <row r="19" spans="1:10" x14ac:dyDescent="0.25">
      <c r="A19" s="219" t="s">
        <v>668</v>
      </c>
      <c r="B19" s="215" t="s">
        <v>34</v>
      </c>
      <c r="C19" s="153"/>
      <c r="E19" s="1"/>
      <c r="G19" s="18"/>
    </row>
    <row r="20" spans="1:10" x14ac:dyDescent="0.25">
      <c r="A20" s="158" t="s">
        <v>666</v>
      </c>
      <c r="B20" s="4" t="s">
        <v>35</v>
      </c>
      <c r="C20" s="209"/>
      <c r="E20" s="1"/>
      <c r="F20" s="191" t="s">
        <v>860</v>
      </c>
      <c r="G20" s="18"/>
    </row>
    <row r="21" spans="1:10" x14ac:dyDescent="0.25">
      <c r="A21" s="158" t="s">
        <v>125</v>
      </c>
      <c r="B21" s="4" t="s">
        <v>36</v>
      </c>
      <c r="C21" s="209"/>
      <c r="E21" s="1"/>
      <c r="G21" s="18"/>
    </row>
    <row r="22" spans="1:10" ht="30" x14ac:dyDescent="0.25">
      <c r="A22" s="158" t="s">
        <v>667</v>
      </c>
      <c r="B22" s="4" t="s">
        <v>37</v>
      </c>
      <c r="C22" s="209"/>
      <c r="E22" s="1"/>
      <c r="F22" s="188" t="s">
        <v>861</v>
      </c>
      <c r="G22" s="192"/>
      <c r="H22" s="193" t="s">
        <v>862</v>
      </c>
      <c r="I22" s="194" t="s">
        <v>863</v>
      </c>
    </row>
    <row r="23" spans="1:10" x14ac:dyDescent="0.25">
      <c r="A23" s="84" t="s">
        <v>323</v>
      </c>
      <c r="B23" s="4" t="s">
        <v>38</v>
      </c>
      <c r="C23" s="34"/>
      <c r="E23" s="1"/>
      <c r="F23" s="230" t="s">
        <v>864</v>
      </c>
      <c r="G23" s="231"/>
      <c r="H23" s="195" t="s">
        <v>865</v>
      </c>
      <c r="I23" s="196">
        <v>100000000</v>
      </c>
    </row>
    <row r="24" spans="1:10" x14ac:dyDescent="0.25">
      <c r="A24" s="85" t="s">
        <v>329</v>
      </c>
      <c r="B24" s="4" t="s">
        <v>39</v>
      </c>
      <c r="C24" s="152"/>
      <c r="F24" s="188">
        <v>0.14000000000000001</v>
      </c>
      <c r="G24" s="190">
        <f>IF($G$18&lt;=$I$23,F24*J24,"")</f>
        <v>0</v>
      </c>
      <c r="H24" s="197" t="s">
        <v>866</v>
      </c>
      <c r="I24" s="198">
        <v>1000000</v>
      </c>
      <c r="J24" s="199">
        <f>IF($G$18&lt;=$I$23,
IF($G$18&gt;I24,I24,$G$18),0)</f>
        <v>0</v>
      </c>
    </row>
    <row r="25" spans="1:10" x14ac:dyDescent="0.25">
      <c r="A25" s="84" t="s">
        <v>324</v>
      </c>
      <c r="B25" s="4" t="s">
        <v>40</v>
      </c>
      <c r="C25" s="34"/>
      <c r="D25" s="67"/>
      <c r="F25" s="188">
        <v>2.8000000000000001E-2</v>
      </c>
      <c r="G25" s="190">
        <f t="shared" ref="G25:G27" si="0">IF($G$18&lt;=$I$23,F25*J25,"")</f>
        <v>0</v>
      </c>
      <c r="H25" s="200" t="s">
        <v>867</v>
      </c>
      <c r="I25" s="201">
        <v>2000000</v>
      </c>
      <c r="J25" s="199">
        <f>IF($G$18&lt;=$I$23,
IF(G18&gt;I24,
IF($G$18&gt;I25,I25-I24,$G$18-I24),0),0)</f>
        <v>0</v>
      </c>
    </row>
    <row r="26" spans="1:10" x14ac:dyDescent="0.25">
      <c r="A26" s="84" t="s">
        <v>250</v>
      </c>
      <c r="B26" s="4" t="s">
        <v>41</v>
      </c>
      <c r="C26" s="34"/>
      <c r="F26" s="188">
        <v>5.5999999999999999E-3</v>
      </c>
      <c r="G26" s="190">
        <f t="shared" si="0"/>
        <v>0</v>
      </c>
      <c r="H26" s="200" t="s">
        <v>868</v>
      </c>
      <c r="I26" s="201">
        <v>10000000</v>
      </c>
      <c r="J26" s="199">
        <f>IF($G$18&lt;=$I$23,
IF(G18&gt;I25,
IF($G$18&gt;I26,I26-I25,$G$18-I25),0),0)</f>
        <v>0</v>
      </c>
    </row>
    <row r="27" spans="1:10" x14ac:dyDescent="0.25">
      <c r="A27" s="85" t="s">
        <v>175</v>
      </c>
      <c r="B27" s="4" t="s">
        <v>42</v>
      </c>
      <c r="C27" s="34"/>
      <c r="F27" s="188">
        <v>1.1199999999999999E-3</v>
      </c>
      <c r="G27" s="190">
        <f t="shared" si="0"/>
        <v>0</v>
      </c>
      <c r="H27" s="193" t="s">
        <v>869</v>
      </c>
      <c r="I27" s="202">
        <v>100000000</v>
      </c>
      <c r="J27" s="199">
        <f>IF($G$18&lt;=$I$23,
IF(G18&gt;I26,
IF($G$18&gt;I27,I27-I26,$G$18-I26),0),0)</f>
        <v>0</v>
      </c>
    </row>
    <row r="28" spans="1:10" x14ac:dyDescent="0.25">
      <c r="A28" s="160" t="s">
        <v>325</v>
      </c>
      <c r="B28" s="4" t="s">
        <v>43</v>
      </c>
      <c r="C28" s="34"/>
      <c r="F28" s="230" t="s">
        <v>870</v>
      </c>
      <c r="G28" s="231"/>
      <c r="H28" s="195" t="s">
        <v>871</v>
      </c>
      <c r="I28" s="196">
        <v>100000001</v>
      </c>
      <c r="J28" s="203"/>
    </row>
    <row r="29" spans="1:10" x14ac:dyDescent="0.25">
      <c r="A29" s="160" t="s">
        <v>251</v>
      </c>
      <c r="B29" s="4" t="s">
        <v>44</v>
      </c>
      <c r="C29" s="34"/>
      <c r="F29" s="188">
        <v>3.13E-3</v>
      </c>
      <c r="G29" s="190" t="str">
        <f>IF($G$18&gt;=$I$28,F29*J29,"")</f>
        <v/>
      </c>
      <c r="H29" s="197" t="s">
        <v>866</v>
      </c>
      <c r="I29" s="198">
        <v>400000000</v>
      </c>
      <c r="J29" s="199">
        <f>IF($G$18&gt;=$I$28,
IF($G$18&gt;I29,I29,$G$18),0)</f>
        <v>0</v>
      </c>
    </row>
    <row r="30" spans="1:10" ht="45" x14ac:dyDescent="0.25">
      <c r="A30" s="160" t="s">
        <v>669</v>
      </c>
      <c r="B30" s="4" t="s">
        <v>45</v>
      </c>
      <c r="C30" s="34"/>
      <c r="F30" s="188">
        <v>2.1199999999999999E-3</v>
      </c>
      <c r="G30" s="190" t="str">
        <f t="shared" ref="G30:G31" si="1">IF($G$18&gt;=$I$28,F30*J30,"")</f>
        <v/>
      </c>
      <c r="H30" s="200" t="s">
        <v>867</v>
      </c>
      <c r="I30" s="201">
        <v>4000000000</v>
      </c>
      <c r="J30" s="199">
        <f>IF($G$18&gt;=I29,
IF($G$18&gt;I30,I30-I29,$G$18-I29),0)</f>
        <v>0</v>
      </c>
    </row>
    <row r="31" spans="1:10" x14ac:dyDescent="0.25">
      <c r="A31" s="161" t="s">
        <v>428</v>
      </c>
      <c r="B31" s="4" t="s">
        <v>46</v>
      </c>
      <c r="C31" s="89"/>
      <c r="F31" s="188">
        <v>1E-4</v>
      </c>
      <c r="G31" s="190" t="str">
        <f t="shared" si="1"/>
        <v/>
      </c>
      <c r="H31" s="200" t="s">
        <v>868</v>
      </c>
      <c r="I31" s="201">
        <v>4000000001</v>
      </c>
      <c r="J31" s="199">
        <f>IF($G$18&gt;=I30,
G18-I30,0)</f>
        <v>0</v>
      </c>
    </row>
    <row r="32" spans="1:10" x14ac:dyDescent="0.25">
      <c r="A32" s="162" t="s">
        <v>429</v>
      </c>
      <c r="B32" s="4" t="s">
        <v>47</v>
      </c>
      <c r="C32" s="89"/>
      <c r="F32" s="204" t="s">
        <v>872</v>
      </c>
      <c r="G32" s="205">
        <f>IF($G$18&lt;=I23,SUM(G24:G27),SUM(G29:G31))</f>
        <v>0</v>
      </c>
    </row>
    <row r="33" spans="1:7" x14ac:dyDescent="0.25">
      <c r="A33" s="162" t="s">
        <v>430</v>
      </c>
      <c r="B33" s="4" t="s">
        <v>48</v>
      </c>
      <c r="C33" s="89"/>
      <c r="G33" s="18"/>
    </row>
    <row r="34" spans="1:7" x14ac:dyDescent="0.25">
      <c r="A34" s="163" t="s">
        <v>431</v>
      </c>
      <c r="B34" s="4" t="s">
        <v>119</v>
      </c>
      <c r="C34" s="89"/>
      <c r="F34" s="188" t="s">
        <v>873</v>
      </c>
      <c r="G34" s="190">
        <v>0.5</v>
      </c>
    </row>
    <row r="35" spans="1:7" x14ac:dyDescent="0.25">
      <c r="A35" s="84" t="s">
        <v>233</v>
      </c>
      <c r="B35" s="4" t="s">
        <v>120</v>
      </c>
      <c r="C35" s="43">
        <f>G16</f>
        <v>0</v>
      </c>
      <c r="F35" s="204" t="s">
        <v>874</v>
      </c>
      <c r="G35" s="205">
        <f>G34*G17</f>
        <v>0</v>
      </c>
    </row>
    <row r="36" spans="1:7" x14ac:dyDescent="0.25">
      <c r="A36" s="84" t="s">
        <v>248</v>
      </c>
      <c r="B36" s="4" t="s">
        <v>121</v>
      </c>
      <c r="C36" s="43">
        <f>G15*G37</f>
        <v>0</v>
      </c>
      <c r="G36" s="18"/>
    </row>
    <row r="37" spans="1:7" ht="30" x14ac:dyDescent="0.25">
      <c r="A37" s="84" t="s">
        <v>249</v>
      </c>
      <c r="B37" s="4" t="s">
        <v>122</v>
      </c>
      <c r="C37" s="43">
        <f>C36*0.25</f>
        <v>0</v>
      </c>
      <c r="F37" s="206" t="s">
        <v>875</v>
      </c>
      <c r="G37" s="205">
        <f>MAX(G32,G35)</f>
        <v>0</v>
      </c>
    </row>
  </sheetData>
  <sheetProtection sheet="1" selectLockedCells="1"/>
  <mergeCells count="3">
    <mergeCell ref="F9:I9"/>
    <mergeCell ref="F23:G23"/>
    <mergeCell ref="F28:G28"/>
  </mergeCells>
  <hyperlinks>
    <hyperlink ref="A1" location="Basisinformationen!C6" display="zurück zu den Basisinformationen" xr:uid="{00000000-0004-0000-1000-000000000000}"/>
  </hyperlinks>
  <printOptions horizontalCentered="1"/>
  <pageMargins left="0.39370078740157477" right="0.39370078740157477" top="0.39370078740157477" bottom="0.39370078740157477" header="0.39370078740157477" footer="0.39370078740157477"/>
  <pageSetup paperSize="9" orientation="portrait" r:id="rId1"/>
  <headerFooter>
    <oddFooter>&amp;C02.03.2023   08:49:37</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6"/>
  <dimension ref="A1:H16"/>
  <sheetViews>
    <sheetView showGridLines="0" zoomScaleNormal="100" workbookViewId="0">
      <selection activeCell="C10" sqref="C10"/>
    </sheetView>
  </sheetViews>
  <sheetFormatPr baseColWidth="10" defaultRowHeight="15" x14ac:dyDescent="0.25"/>
  <cols>
    <col min="1" max="1" width="38.375" style="7" customWidth="1"/>
    <col min="2" max="2" width="11" style="5"/>
    <col min="3" max="3" width="16.25" style="8" bestFit="1" customWidth="1"/>
    <col min="4" max="4" width="17.5" customWidth="1"/>
    <col min="5" max="6" width="16.25" bestFit="1" customWidth="1"/>
    <col min="7" max="7" width="15.625" customWidth="1"/>
    <col min="8" max="8" width="17.25" bestFit="1" customWidth="1"/>
  </cols>
  <sheetData>
    <row r="1" spans="1:8" x14ac:dyDescent="0.25">
      <c r="A1" s="169" t="s">
        <v>828</v>
      </c>
    </row>
    <row r="2" spans="1:8" x14ac:dyDescent="0.25">
      <c r="A2" s="76" t="s">
        <v>432</v>
      </c>
    </row>
    <row r="3" spans="1:8" x14ac:dyDescent="0.25">
      <c r="A3" s="14" t="s">
        <v>203</v>
      </c>
    </row>
    <row r="5" spans="1:8" x14ac:dyDescent="0.25">
      <c r="A5" s="76" t="s">
        <v>433</v>
      </c>
    </row>
    <row r="6" spans="1:8" x14ac:dyDescent="0.25">
      <c r="A6" s="16"/>
    </row>
    <row r="7" spans="1:8" x14ac:dyDescent="0.25">
      <c r="A7" s="14" t="s">
        <v>203</v>
      </c>
    </row>
    <row r="8" spans="1:8" ht="60" x14ac:dyDescent="0.25">
      <c r="B8" s="12"/>
      <c r="C8" s="80" t="s">
        <v>157</v>
      </c>
      <c r="D8" s="81" t="s">
        <v>158</v>
      </c>
      <c r="E8" s="81" t="s">
        <v>159</v>
      </c>
      <c r="F8" s="81" t="s">
        <v>160</v>
      </c>
      <c r="G8" s="81" t="s">
        <v>161</v>
      </c>
      <c r="H8" s="81" t="s">
        <v>179</v>
      </c>
    </row>
    <row r="9" spans="1:8" x14ac:dyDescent="0.25">
      <c r="C9" s="9" t="s">
        <v>49</v>
      </c>
      <c r="D9" s="4" t="s">
        <v>128</v>
      </c>
      <c r="E9" s="9" t="s">
        <v>129</v>
      </c>
      <c r="F9" s="4" t="s">
        <v>130</v>
      </c>
      <c r="G9" s="9" t="s">
        <v>137</v>
      </c>
      <c r="H9" s="4" t="s">
        <v>138</v>
      </c>
    </row>
    <row r="10" spans="1:8" x14ac:dyDescent="0.25">
      <c r="A10" s="82" t="s">
        <v>707</v>
      </c>
      <c r="B10" s="4" t="s">
        <v>25</v>
      </c>
      <c r="C10" s="152"/>
      <c r="D10" s="147"/>
      <c r="E10" s="147"/>
      <c r="F10" s="147"/>
      <c r="G10" s="147"/>
      <c r="H10" s="59">
        <f>SUM(C10:G10)</f>
        <v>0</v>
      </c>
    </row>
    <row r="11" spans="1:8" x14ac:dyDescent="0.25">
      <c r="A11" s="82" t="s">
        <v>326</v>
      </c>
      <c r="B11" s="4" t="s">
        <v>26</v>
      </c>
      <c r="C11" s="43">
        <f>SUM(C12:C13)</f>
        <v>0</v>
      </c>
      <c r="D11" s="43">
        <f t="shared" ref="D11:G11" si="0">SUM(D12:D13)</f>
        <v>0</v>
      </c>
      <c r="E11" s="43">
        <f t="shared" si="0"/>
        <v>0</v>
      </c>
      <c r="F11" s="43">
        <f t="shared" si="0"/>
        <v>0</v>
      </c>
      <c r="G11" s="43">
        <f t="shared" si="0"/>
        <v>0</v>
      </c>
      <c r="H11" s="59">
        <f t="shared" ref="H11:H16" si="1">SUM(C11:G11)</f>
        <v>0</v>
      </c>
    </row>
    <row r="12" spans="1:8" x14ac:dyDescent="0.25">
      <c r="A12" s="78" t="s">
        <v>178</v>
      </c>
      <c r="B12" s="4" t="s">
        <v>27</v>
      </c>
      <c r="C12" s="34"/>
      <c r="D12" s="147"/>
      <c r="E12" s="147"/>
      <c r="F12" s="147"/>
      <c r="G12" s="147"/>
      <c r="H12" s="59">
        <f t="shared" si="1"/>
        <v>0</v>
      </c>
    </row>
    <row r="13" spans="1:8" x14ac:dyDescent="0.25">
      <c r="A13" s="78" t="s">
        <v>327</v>
      </c>
      <c r="B13" s="4" t="s">
        <v>28</v>
      </c>
      <c r="C13" s="153"/>
      <c r="D13" s="147"/>
      <c r="E13" s="147"/>
      <c r="F13" s="147"/>
      <c r="G13" s="147"/>
      <c r="H13" s="59">
        <f t="shared" si="1"/>
        <v>0</v>
      </c>
    </row>
    <row r="14" spans="1:8" x14ac:dyDescent="0.25">
      <c r="A14" s="82" t="s">
        <v>201</v>
      </c>
      <c r="B14" s="4" t="s">
        <v>29</v>
      </c>
      <c r="C14" s="43">
        <f>C15-C16</f>
        <v>0</v>
      </c>
      <c r="D14" s="43">
        <f t="shared" ref="D14:G14" si="2">D15-D16</f>
        <v>0</v>
      </c>
      <c r="E14" s="43">
        <f t="shared" si="2"/>
        <v>0</v>
      </c>
      <c r="F14" s="43">
        <f t="shared" si="2"/>
        <v>0</v>
      </c>
      <c r="G14" s="43">
        <f t="shared" si="2"/>
        <v>0</v>
      </c>
      <c r="H14" s="59">
        <f t="shared" si="1"/>
        <v>0</v>
      </c>
    </row>
    <row r="15" spans="1:8" x14ac:dyDescent="0.25">
      <c r="A15" s="78" t="s">
        <v>313</v>
      </c>
      <c r="B15" s="4" t="s">
        <v>30</v>
      </c>
      <c r="C15" s="34"/>
      <c r="D15" s="147"/>
      <c r="E15" s="147"/>
      <c r="F15" s="147"/>
      <c r="G15" s="147"/>
      <c r="H15" s="59">
        <f t="shared" si="1"/>
        <v>0</v>
      </c>
    </row>
    <row r="16" spans="1:8" x14ac:dyDescent="0.25">
      <c r="A16" s="220" t="s">
        <v>711</v>
      </c>
      <c r="B16" s="215" t="s">
        <v>31</v>
      </c>
      <c r="C16" s="34"/>
      <c r="D16" s="34"/>
      <c r="E16" s="34"/>
      <c r="F16" s="34"/>
      <c r="G16" s="34"/>
      <c r="H16" s="59">
        <f t="shared" si="1"/>
        <v>0</v>
      </c>
    </row>
  </sheetData>
  <sheetProtection sheet="1" selectLockedCells="1"/>
  <hyperlinks>
    <hyperlink ref="A1" location="Basisinformationen!C6" display="zurück zu den Basisinformationen" xr:uid="{00000000-0004-0000-1100-000000000000}"/>
  </hyperlinks>
  <printOptions horizontalCentered="1"/>
  <pageMargins left="0.39370078740157477" right="0.39370078740157477" top="0.39370078740157477" bottom="0.39370078740157477" header="0.39370078740157477" footer="0.39370078740157477"/>
  <pageSetup paperSize="9" scale="70" orientation="landscape" r:id="rId1"/>
  <headerFooter>
    <oddFooter>&amp;C02.03.2023   08:49:37</oddFooter>
  </headerFooter>
  <ignoredErrors>
    <ignoredError sqref="C11:G11" formulaRange="1"/>
  </ignoredErrors>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47"/>
  <dimension ref="A1:C16"/>
  <sheetViews>
    <sheetView showGridLines="0" zoomScaleNormal="100" workbookViewId="0">
      <selection activeCell="C7" sqref="C7"/>
    </sheetView>
  </sheetViews>
  <sheetFormatPr baseColWidth="10" defaultRowHeight="15" x14ac:dyDescent="0.25"/>
  <cols>
    <col min="1" max="1" width="65.125" bestFit="1" customWidth="1"/>
    <col min="2" max="2" width="5.625" style="5" customWidth="1"/>
    <col min="3" max="3" width="17.625" style="8" customWidth="1"/>
    <col min="4" max="11" width="17.625" customWidth="1"/>
    <col min="12" max="13" width="17.625" bestFit="1" customWidth="1"/>
  </cols>
  <sheetData>
    <row r="1" spans="1:3" x14ac:dyDescent="0.25">
      <c r="A1" s="168" t="s">
        <v>828</v>
      </c>
    </row>
    <row r="2" spans="1:3" x14ac:dyDescent="0.25">
      <c r="A2" s="70" t="s">
        <v>444</v>
      </c>
    </row>
    <row r="3" spans="1:3" x14ac:dyDescent="0.25">
      <c r="A3" s="2" t="s">
        <v>207</v>
      </c>
    </row>
    <row r="4" spans="1:3" x14ac:dyDescent="0.25">
      <c r="A4" s="11"/>
    </row>
    <row r="5" spans="1:3" x14ac:dyDescent="0.25">
      <c r="A5" s="2" t="s">
        <v>332</v>
      </c>
    </row>
    <row r="7" spans="1:3" x14ac:dyDescent="0.25">
      <c r="A7" t="s">
        <v>253</v>
      </c>
      <c r="C7" s="126" t="s">
        <v>434</v>
      </c>
    </row>
    <row r="8" spans="1:3" x14ac:dyDescent="0.25">
      <c r="A8" t="s">
        <v>254</v>
      </c>
      <c r="C8" s="126" t="s">
        <v>435</v>
      </c>
    </row>
    <row r="9" spans="1:3" x14ac:dyDescent="0.25">
      <c r="A9" t="s">
        <v>262</v>
      </c>
      <c r="C9" s="126" t="s">
        <v>436</v>
      </c>
    </row>
    <row r="10" spans="1:3" x14ac:dyDescent="0.25">
      <c r="A10" t="s">
        <v>263</v>
      </c>
      <c r="C10" s="126" t="s">
        <v>437</v>
      </c>
    </row>
    <row r="11" spans="1:3" x14ac:dyDescent="0.25">
      <c r="A11" t="s">
        <v>261</v>
      </c>
      <c r="C11" s="126" t="s">
        <v>438</v>
      </c>
    </row>
    <row r="12" spans="1:3" x14ac:dyDescent="0.25">
      <c r="A12" t="s">
        <v>305</v>
      </c>
      <c r="C12" s="126" t="s">
        <v>439</v>
      </c>
    </row>
    <row r="13" spans="1:3" x14ac:dyDescent="0.25">
      <c r="A13" t="s">
        <v>265</v>
      </c>
      <c r="C13" s="126" t="s">
        <v>440</v>
      </c>
    </row>
    <row r="14" spans="1:3" x14ac:dyDescent="0.25">
      <c r="A14" t="s">
        <v>336</v>
      </c>
      <c r="C14" s="126" t="s">
        <v>441</v>
      </c>
    </row>
    <row r="15" spans="1:3" x14ac:dyDescent="0.25">
      <c r="A15" t="s">
        <v>341</v>
      </c>
      <c r="C15" s="126" t="s">
        <v>442</v>
      </c>
    </row>
    <row r="16" spans="1:3" x14ac:dyDescent="0.25">
      <c r="A16" t="s">
        <v>345</v>
      </c>
      <c r="C16" s="126" t="s">
        <v>443</v>
      </c>
    </row>
  </sheetData>
  <sheetProtection selectLockedCells="1"/>
  <dataConsolidate/>
  <hyperlinks>
    <hyperlink ref="C7" location="KLVV.04.01.01.01!A1" display="KLVV.04.01.01.01" xr:uid="{00000000-0004-0000-1200-000000000000}"/>
    <hyperlink ref="C8" location="KLVV.04.01.01.02!A1" display="KLVV.04.01.01.02" xr:uid="{00000000-0004-0000-1200-000001000000}"/>
    <hyperlink ref="C9" location="KLVV.04.01.01.03!A1" display="KLVV.04.01.01.03" xr:uid="{00000000-0004-0000-1200-000002000000}"/>
    <hyperlink ref="C10" location="KLVV.04.01.01.04!A1" display="KLVV.04.01.01.04" xr:uid="{00000000-0004-0000-1200-000003000000}"/>
    <hyperlink ref="C11" location="KLVV.04.01.01.05!A1" display="KLVV.04.01.01.05" xr:uid="{00000000-0004-0000-1200-000004000000}"/>
    <hyperlink ref="C12" location="KLVV.04.01.01.06!A1" display="KLVV.04.01.01.06" xr:uid="{00000000-0004-0000-1200-000005000000}"/>
    <hyperlink ref="C13" location="KLVV.04.01.01.07!A1" display="KLVV.04.01.01.07" xr:uid="{00000000-0004-0000-1200-000006000000}"/>
    <hyperlink ref="C14" location="KLVV.04.01.01.08!A1" display="KLVV.04.01.01.08" xr:uid="{00000000-0004-0000-1200-000007000000}"/>
    <hyperlink ref="C15" location="KLVV.04.01.01.09!A1" display="KLVV.04.01.01.09" xr:uid="{00000000-0004-0000-1200-000008000000}"/>
    <hyperlink ref="C16" location="KLVV.04.01.01.10!A1" display="KLVV.04.01.01.10" xr:uid="{00000000-0004-0000-1200-000009000000}"/>
    <hyperlink ref="A1" location="Basisinformationen!C6" display="zurück zu den Basisinformationen" xr:uid="{00000000-0004-0000-1200-00000A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46"/>
  <dimension ref="A1:C19"/>
  <sheetViews>
    <sheetView showGridLines="0" zoomScaleNormal="100" workbookViewId="0">
      <selection activeCell="C11" sqref="C11"/>
    </sheetView>
  </sheetViews>
  <sheetFormatPr baseColWidth="10" defaultRowHeight="15" x14ac:dyDescent="0.25"/>
  <cols>
    <col min="1" max="1" width="31.25" customWidth="1"/>
    <col min="2" max="2" width="10" style="5" customWidth="1"/>
    <col min="3" max="3" width="67.5" style="8" customWidth="1"/>
    <col min="4" max="4" width="20.25" bestFit="1" customWidth="1"/>
    <col min="5" max="5" width="33.25" bestFit="1" customWidth="1"/>
    <col min="6" max="6" width="12.25" bestFit="1" customWidth="1"/>
    <col min="7" max="7" width="27.625" bestFit="1" customWidth="1"/>
    <col min="8" max="8" width="32" bestFit="1" customWidth="1"/>
    <col min="9" max="9" width="22.125" bestFit="1" customWidth="1"/>
    <col min="10" max="10" width="19.625" bestFit="1" customWidth="1"/>
    <col min="11" max="12" width="17.625" bestFit="1" customWidth="1"/>
  </cols>
  <sheetData>
    <row r="1" spans="1:3" x14ac:dyDescent="0.25">
      <c r="A1" s="169" t="s">
        <v>828</v>
      </c>
    </row>
    <row r="2" spans="1:3" x14ac:dyDescent="0.25">
      <c r="A2" s="70" t="s">
        <v>444</v>
      </c>
    </row>
    <row r="3" spans="1:3" x14ac:dyDescent="0.25">
      <c r="A3" s="2" t="s">
        <v>207</v>
      </c>
    </row>
    <row r="4" spans="1:3" x14ac:dyDescent="0.25">
      <c r="A4" s="11"/>
    </row>
    <row r="5" spans="1:3" x14ac:dyDescent="0.25">
      <c r="A5" s="70" t="s">
        <v>434</v>
      </c>
    </row>
    <row r="7" spans="1:3" x14ac:dyDescent="0.25">
      <c r="A7" s="2" t="s">
        <v>253</v>
      </c>
    </row>
    <row r="8" spans="1:3" x14ac:dyDescent="0.25">
      <c r="C8" s="32"/>
    </row>
    <row r="9" spans="1:3" x14ac:dyDescent="0.25">
      <c r="C9" s="9" t="s">
        <v>49</v>
      </c>
    </row>
    <row r="10" spans="1:3" x14ac:dyDescent="0.25">
      <c r="A10" s="3" t="s">
        <v>330</v>
      </c>
      <c r="B10" s="4" t="s">
        <v>25</v>
      </c>
      <c r="C10" s="181" t="str">
        <f>VLOOKUP(Basisinformationen!C6,Helper!$F$2:$H$31,3)</f>
        <v>Gegenseitiger Brandschaden-Versicherungsverein Nockberge</v>
      </c>
    </row>
    <row r="11" spans="1:3" x14ac:dyDescent="0.25">
      <c r="A11" s="3" t="s">
        <v>289</v>
      </c>
      <c r="B11" s="4" t="s">
        <v>26</v>
      </c>
      <c r="C11" s="62"/>
    </row>
    <row r="12" spans="1:3" x14ac:dyDescent="0.25">
      <c r="A12" s="3" t="s">
        <v>290</v>
      </c>
      <c r="B12" s="4" t="s">
        <v>27</v>
      </c>
      <c r="C12" s="62"/>
    </row>
    <row r="13" spans="1:3" x14ac:dyDescent="0.25">
      <c r="A13" s="3" t="s">
        <v>291</v>
      </c>
      <c r="B13" s="4" t="s">
        <v>28</v>
      </c>
      <c r="C13" s="62"/>
    </row>
    <row r="14" spans="1:3" x14ac:dyDescent="0.25">
      <c r="A14" s="3" t="s">
        <v>292</v>
      </c>
      <c r="B14" s="4" t="s">
        <v>29</v>
      </c>
      <c r="C14" s="62"/>
    </row>
    <row r="15" spans="1:3" x14ac:dyDescent="0.25">
      <c r="A15" s="3" t="s">
        <v>293</v>
      </c>
      <c r="B15" s="4" t="s">
        <v>30</v>
      </c>
      <c r="C15" s="62"/>
    </row>
    <row r="16" spans="1:3" x14ac:dyDescent="0.25">
      <c r="A16" s="3" t="s">
        <v>294</v>
      </c>
      <c r="B16" s="4" t="s">
        <v>31</v>
      </c>
      <c r="C16" s="62"/>
    </row>
    <row r="17" spans="1:3" x14ac:dyDescent="0.25">
      <c r="A17" s="3" t="s">
        <v>295</v>
      </c>
      <c r="B17" s="4" t="s">
        <v>32</v>
      </c>
      <c r="C17" s="63"/>
    </row>
    <row r="18" spans="1:3" x14ac:dyDescent="0.25">
      <c r="A18" s="3" t="s">
        <v>331</v>
      </c>
      <c r="B18" s="4" t="s">
        <v>40</v>
      </c>
      <c r="C18" s="225"/>
    </row>
    <row r="19" spans="1:3" x14ac:dyDescent="0.25">
      <c r="B19"/>
      <c r="C19"/>
    </row>
  </sheetData>
  <sheetProtection sheet="1" selectLockedCells="1"/>
  <dataConsolidate/>
  <hyperlinks>
    <hyperlink ref="A1" location="Basisinformationen!C6" display="zurück zu den Basisinformationen" xr:uid="{00000000-0004-0000-13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ignoredErrors>
    <ignoredError sqref="C10"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40">
    <pageSetUpPr fitToPage="1"/>
  </sheetPr>
  <dimension ref="A1:G11"/>
  <sheetViews>
    <sheetView showGridLines="0" zoomScaleNormal="100" workbookViewId="0">
      <selection activeCell="A11" sqref="A11"/>
    </sheetView>
  </sheetViews>
  <sheetFormatPr baseColWidth="10" defaultRowHeight="15" x14ac:dyDescent="0.25"/>
  <cols>
    <col min="1" max="1" width="36.25" customWidth="1"/>
    <col min="2" max="2" width="43.125" style="5" customWidth="1"/>
    <col min="3" max="3" width="31.125" style="8" customWidth="1"/>
    <col min="4" max="4" width="15.125" customWidth="1"/>
    <col min="5" max="5" width="11.5" customWidth="1"/>
    <col min="6" max="6" width="12.25" customWidth="1"/>
    <col min="7" max="7" width="14.75" customWidth="1"/>
    <col min="8" max="8" width="27.625" bestFit="1" customWidth="1"/>
    <col min="9" max="9" width="32" bestFit="1" customWidth="1"/>
    <col min="10" max="10" width="22.125" bestFit="1" customWidth="1"/>
    <col min="11" max="11" width="19.625" bestFit="1" customWidth="1"/>
    <col min="12" max="13" width="17.625" bestFit="1" customWidth="1"/>
  </cols>
  <sheetData>
    <row r="1" spans="1:7" x14ac:dyDescent="0.25">
      <c r="A1" s="168" t="s">
        <v>828</v>
      </c>
    </row>
    <row r="2" spans="1:7" x14ac:dyDescent="0.25">
      <c r="A2" s="70" t="s">
        <v>444</v>
      </c>
      <c r="B2" s="54"/>
    </row>
    <row r="3" spans="1:7" x14ac:dyDescent="0.25">
      <c r="A3" s="2" t="s">
        <v>207</v>
      </c>
    </row>
    <row r="4" spans="1:7" x14ac:dyDescent="0.25">
      <c r="A4" s="11"/>
    </row>
    <row r="5" spans="1:7" x14ac:dyDescent="0.25">
      <c r="A5" s="70" t="s">
        <v>435</v>
      </c>
    </row>
    <row r="7" spans="1:7" x14ac:dyDescent="0.25">
      <c r="A7" s="2" t="s">
        <v>254</v>
      </c>
    </row>
    <row r="9" spans="1:7" s="71" customFormat="1" ht="60" x14ac:dyDescent="0.25">
      <c r="B9" s="71" t="s">
        <v>255</v>
      </c>
      <c r="C9" s="71" t="s">
        <v>256</v>
      </c>
      <c r="D9" s="71" t="s">
        <v>257</v>
      </c>
      <c r="E9" s="71" t="s">
        <v>296</v>
      </c>
      <c r="F9" s="71" t="s">
        <v>297</v>
      </c>
      <c r="G9" s="71" t="s">
        <v>258</v>
      </c>
    </row>
    <row r="10" spans="1:7" x14ac:dyDescent="0.25">
      <c r="A10" s="5" t="s">
        <v>126</v>
      </c>
      <c r="B10" s="45" t="s">
        <v>128</v>
      </c>
      <c r="C10" s="5" t="s">
        <v>129</v>
      </c>
      <c r="D10" s="5" t="s">
        <v>130</v>
      </c>
      <c r="E10" s="5" t="s">
        <v>137</v>
      </c>
      <c r="F10" s="5" t="s">
        <v>138</v>
      </c>
      <c r="G10" s="5" t="s">
        <v>139</v>
      </c>
    </row>
    <row r="11" spans="1:7" x14ac:dyDescent="0.25">
      <c r="A11" s="31"/>
      <c r="B11" s="116"/>
      <c r="C11" s="117"/>
      <c r="D11" s="48"/>
      <c r="E11" s="116"/>
      <c r="F11" s="116"/>
      <c r="G11" s="48"/>
    </row>
  </sheetData>
  <sheetProtection selectLockedCells="1"/>
  <dataConsolidate/>
  <hyperlinks>
    <hyperlink ref="A1" location="Basisinformationen!C6" display="zurück zu den Basisinformationen" xr:uid="{00000000-0004-0000-1400-000000000000}"/>
  </hyperlinks>
  <printOptions horizontalCentered="1"/>
  <pageMargins left="0.39370078740157477" right="0.39370078740157477" top="0.39370078740157477" bottom="0.39370078740157477" header="0.39370078740157477" footer="0.39370078740157477"/>
  <pageSetup paperSize="9" scale="84"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400-000000000000}">
          <x14:formula1>
            <xm:f>KLVV_SP!$D$3:$D$26</xm:f>
          </x14:formula1>
          <xm:sqref>B11:B19</xm:sqref>
        </x14:dataValidation>
        <x14:dataValidation type="list" allowBlank="1" showInputMessage="1" showErrorMessage="1" xr:uid="{00000000-0002-0000-1400-000001000000}">
          <x14:formula1>
            <xm:f>KLVV_JN!$D$3:$D$4</xm:f>
          </x14:formula1>
          <xm:sqref>E11:E19</xm:sqref>
        </x14:dataValidation>
        <x14:dataValidation type="list" allowBlank="1" showInputMessage="1" showErrorMessage="1" xr:uid="{00000000-0002-0000-1400-000002000000}">
          <x14:formula1>
            <xm:f>Helper!$I$7</xm:f>
          </x14:formula1>
          <xm:sqref>A11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41">
    <pageSetUpPr fitToPage="1"/>
  </sheetPr>
  <dimension ref="A1:E17"/>
  <sheetViews>
    <sheetView showGridLines="0" zoomScaleNormal="100" workbookViewId="0">
      <selection activeCell="A11" sqref="A11"/>
    </sheetView>
  </sheetViews>
  <sheetFormatPr baseColWidth="10" defaultRowHeight="15" x14ac:dyDescent="0.25"/>
  <cols>
    <col min="1" max="1" width="36.25" customWidth="1"/>
    <col min="2" max="2" width="32.25" style="5" customWidth="1"/>
    <col min="3" max="3" width="31.875" style="8" customWidth="1"/>
    <col min="4" max="4" width="24" customWidth="1"/>
    <col min="5" max="5" width="21" customWidth="1"/>
    <col min="6" max="6" width="33.25" bestFit="1" customWidth="1"/>
    <col min="7" max="7" width="12.25" bestFit="1" customWidth="1"/>
    <col min="8" max="8" width="27.625" bestFit="1" customWidth="1"/>
    <col min="9" max="9" width="32" bestFit="1" customWidth="1"/>
    <col min="10" max="10" width="22.125" bestFit="1" customWidth="1"/>
    <col min="11" max="11" width="19.625" bestFit="1" customWidth="1"/>
    <col min="12" max="13" width="17.625" bestFit="1" customWidth="1"/>
  </cols>
  <sheetData>
    <row r="1" spans="1:5" x14ac:dyDescent="0.25">
      <c r="A1" s="168" t="s">
        <v>828</v>
      </c>
    </row>
    <row r="2" spans="1:5" x14ac:dyDescent="0.25">
      <c r="A2" s="70" t="s">
        <v>444</v>
      </c>
      <c r="B2" s="54"/>
    </row>
    <row r="3" spans="1:5" x14ac:dyDescent="0.25">
      <c r="A3" s="2" t="s">
        <v>207</v>
      </c>
    </row>
    <row r="4" spans="1:5" x14ac:dyDescent="0.25">
      <c r="A4" s="11"/>
    </row>
    <row r="5" spans="1:5" x14ac:dyDescent="0.25">
      <c r="A5" s="70" t="s">
        <v>436</v>
      </c>
    </row>
    <row r="6" spans="1:5" x14ac:dyDescent="0.25">
      <c r="C6" s="45"/>
    </row>
    <row r="7" spans="1:5" x14ac:dyDescent="0.25">
      <c r="A7" s="2" t="s">
        <v>262</v>
      </c>
      <c r="C7" s="45"/>
    </row>
    <row r="8" spans="1:5" x14ac:dyDescent="0.25">
      <c r="A8" s="2"/>
      <c r="C8" s="45"/>
    </row>
    <row r="9" spans="1:5" s="77" customFormat="1" x14ac:dyDescent="0.25">
      <c r="B9" s="77" t="s">
        <v>298</v>
      </c>
      <c r="C9" s="77" t="s">
        <v>259</v>
      </c>
      <c r="D9" s="77" t="s">
        <v>257</v>
      </c>
      <c r="E9" s="77" t="s">
        <v>258</v>
      </c>
    </row>
    <row r="10" spans="1:5" s="5" customFormat="1" x14ac:dyDescent="0.25">
      <c r="A10" s="5" t="s">
        <v>126</v>
      </c>
      <c r="B10" s="5" t="s">
        <v>140</v>
      </c>
      <c r="C10" s="8" t="s">
        <v>141</v>
      </c>
      <c r="D10" s="5" t="s">
        <v>142</v>
      </c>
      <c r="E10" s="5" t="s">
        <v>143</v>
      </c>
    </row>
    <row r="11" spans="1:5" x14ac:dyDescent="0.25">
      <c r="A11" s="31"/>
      <c r="B11" s="31"/>
      <c r="C11" s="118"/>
      <c r="D11" s="48"/>
      <c r="E11" s="48"/>
    </row>
    <row r="17" spans="2:3" x14ac:dyDescent="0.25">
      <c r="B17"/>
      <c r="C17"/>
    </row>
  </sheetData>
  <sheetProtection selectLockedCells="1"/>
  <dataConsolidate/>
  <hyperlinks>
    <hyperlink ref="A1" location="Basisinformationen!C6" display="zurück zu den Basisinformationen" xr:uid="{00000000-0004-0000-1500-000000000000}"/>
  </hyperlinks>
  <printOptions horizontalCentered="1"/>
  <pageMargins left="0.39370078740157477" right="0.39370078740157477" top="0.39370078740157477" bottom="0.39370078740157477" header="0.39370078740157477" footer="0.39370078740157477"/>
  <pageSetup paperSize="9" scale="95"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KLVV_RV!$D$3:$D$6</xm:f>
          </x14:formula1>
          <xm:sqref>B11:B19</xm:sqref>
        </x14:dataValidation>
        <x14:dataValidation type="list" allowBlank="1" showInputMessage="1" showErrorMessage="1" xr:uid="{00000000-0002-0000-1500-000001000000}">
          <x14:formula1>
            <xm:f>Helper!$I$7</xm:f>
          </x14:formula1>
          <xm:sqref>A11</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42">
    <pageSetUpPr fitToPage="1"/>
  </sheetPr>
  <dimension ref="A1:D11"/>
  <sheetViews>
    <sheetView showGridLines="0" zoomScaleNormal="100" workbookViewId="0">
      <selection activeCell="A11" sqref="A11"/>
    </sheetView>
  </sheetViews>
  <sheetFormatPr baseColWidth="10" defaultRowHeight="15" x14ac:dyDescent="0.25"/>
  <cols>
    <col min="1" max="1" width="36.25" customWidth="1"/>
    <col min="2" max="2" width="32.25" style="5" customWidth="1"/>
    <col min="3" max="3" width="19.375" style="119" customWidth="1"/>
    <col min="4" max="4" width="24" customWidth="1"/>
    <col min="5" max="5" width="20.25" bestFit="1" customWidth="1"/>
    <col min="6" max="6" width="33.25" bestFit="1" customWidth="1"/>
    <col min="7" max="7" width="12.25" bestFit="1" customWidth="1"/>
    <col min="8" max="8" width="27.625" bestFit="1" customWidth="1"/>
    <col min="9" max="9" width="32" bestFit="1" customWidth="1"/>
    <col min="10" max="10" width="22.125" bestFit="1" customWidth="1"/>
    <col min="11" max="11" width="19.625" bestFit="1" customWidth="1"/>
    <col min="12" max="13" width="17.625" bestFit="1" customWidth="1"/>
  </cols>
  <sheetData>
    <row r="1" spans="1:4" x14ac:dyDescent="0.25">
      <c r="A1" s="168" t="s">
        <v>828</v>
      </c>
    </row>
    <row r="2" spans="1:4" x14ac:dyDescent="0.25">
      <c r="A2" s="70" t="s">
        <v>444</v>
      </c>
      <c r="B2" s="54"/>
    </row>
    <row r="3" spans="1:4" x14ac:dyDescent="0.25">
      <c r="A3" s="2" t="s">
        <v>207</v>
      </c>
    </row>
    <row r="4" spans="1:4" x14ac:dyDescent="0.25">
      <c r="A4" s="11"/>
    </row>
    <row r="5" spans="1:4" x14ac:dyDescent="0.25">
      <c r="A5" s="70" t="s">
        <v>437</v>
      </c>
    </row>
    <row r="6" spans="1:4" x14ac:dyDescent="0.25">
      <c r="C6" s="58"/>
    </row>
    <row r="7" spans="1:4" x14ac:dyDescent="0.25">
      <c r="A7" s="2" t="s">
        <v>263</v>
      </c>
      <c r="C7" s="58"/>
    </row>
    <row r="8" spans="1:4" x14ac:dyDescent="0.25">
      <c r="C8" s="58"/>
    </row>
    <row r="9" spans="1:4" s="71" customFormat="1" ht="30" x14ac:dyDescent="0.25">
      <c r="B9" s="71" t="s">
        <v>256</v>
      </c>
      <c r="C9" s="146" t="s">
        <v>257</v>
      </c>
      <c r="D9" s="71" t="s">
        <v>258</v>
      </c>
    </row>
    <row r="10" spans="1:4" x14ac:dyDescent="0.25">
      <c r="A10" s="5" t="s">
        <v>126</v>
      </c>
      <c r="B10" s="8" t="s">
        <v>144</v>
      </c>
      <c r="C10" s="50" t="s">
        <v>145</v>
      </c>
      <c r="D10" s="5" t="s">
        <v>260</v>
      </c>
    </row>
    <row r="11" spans="1:4" x14ac:dyDescent="0.25">
      <c r="A11" s="31"/>
      <c r="B11" s="118"/>
      <c r="C11" s="48"/>
      <c r="D11" s="48"/>
    </row>
  </sheetData>
  <sheetProtection selectLockedCells="1"/>
  <dataConsolidate/>
  <hyperlinks>
    <hyperlink ref="A1" location="Basisinformationen!C6" display="zurück zu den Basisinformationen" xr:uid="{00000000-0004-0000-16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Helper!$I$7</xm:f>
          </x14:formula1>
          <xm:sqref>A11</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Tabelle43"/>
  <dimension ref="A1:C29"/>
  <sheetViews>
    <sheetView showGridLines="0" zoomScaleNormal="100" workbookViewId="0">
      <selection activeCell="C10" sqref="C10"/>
    </sheetView>
  </sheetViews>
  <sheetFormatPr baseColWidth="10" defaultRowHeight="15" x14ac:dyDescent="0.25"/>
  <cols>
    <col min="1" max="1" width="36.25" customWidth="1"/>
    <col min="2" max="2" width="13.375" style="5" bestFit="1" customWidth="1"/>
    <col min="3" max="3" width="49.25" style="8" bestFit="1" customWidth="1"/>
    <col min="4" max="4" width="24" customWidth="1"/>
    <col min="5" max="5" width="20.25" bestFit="1" customWidth="1"/>
    <col min="6" max="6" width="33.25" bestFit="1" customWidth="1"/>
    <col min="7" max="7" width="12.25" bestFit="1" customWidth="1"/>
    <col min="8" max="8" width="27.625" bestFit="1" customWidth="1"/>
    <col min="9" max="9" width="32" bestFit="1" customWidth="1"/>
    <col min="10" max="10" width="22.125" bestFit="1" customWidth="1"/>
    <col min="11" max="11" width="19.625" bestFit="1" customWidth="1"/>
    <col min="12" max="13" width="17.625" bestFit="1" customWidth="1"/>
  </cols>
  <sheetData>
    <row r="1" spans="1:3" x14ac:dyDescent="0.25">
      <c r="A1" s="169" t="s">
        <v>828</v>
      </c>
    </row>
    <row r="2" spans="1:3" x14ac:dyDescent="0.25">
      <c r="A2" s="70" t="s">
        <v>444</v>
      </c>
      <c r="B2" s="54"/>
    </row>
    <row r="3" spans="1:3" x14ac:dyDescent="0.25">
      <c r="A3" s="2" t="s">
        <v>207</v>
      </c>
    </row>
    <row r="4" spans="1:3" x14ac:dyDescent="0.25">
      <c r="A4" s="11"/>
    </row>
    <row r="5" spans="1:3" x14ac:dyDescent="0.25">
      <c r="A5" s="70" t="s">
        <v>438</v>
      </c>
    </row>
    <row r="6" spans="1:3" x14ac:dyDescent="0.25">
      <c r="C6" s="15"/>
    </row>
    <row r="7" spans="1:3" x14ac:dyDescent="0.25">
      <c r="A7" s="2" t="s">
        <v>261</v>
      </c>
    </row>
    <row r="8" spans="1:3" x14ac:dyDescent="0.25">
      <c r="A8" s="2"/>
    </row>
    <row r="9" spans="1:3" x14ac:dyDescent="0.25">
      <c r="C9" s="9" t="s">
        <v>49</v>
      </c>
    </row>
    <row r="10" spans="1:3" x14ac:dyDescent="0.25">
      <c r="A10" s="3" t="s">
        <v>288</v>
      </c>
      <c r="B10" s="4" t="s">
        <v>45</v>
      </c>
      <c r="C10" s="64" t="s">
        <v>303</v>
      </c>
    </row>
    <row r="11" spans="1:3" ht="45" x14ac:dyDescent="0.25">
      <c r="A11" s="82" t="s">
        <v>264</v>
      </c>
      <c r="B11" s="51" t="s">
        <v>46</v>
      </c>
      <c r="C11" s="64"/>
    </row>
    <row r="12" spans="1:3" ht="45" x14ac:dyDescent="0.25">
      <c r="A12" s="82" t="s">
        <v>846</v>
      </c>
      <c r="B12" s="4" t="s">
        <v>47</v>
      </c>
      <c r="C12" s="64"/>
    </row>
    <row r="13" spans="1:3" ht="45" x14ac:dyDescent="0.25">
      <c r="A13" s="82" t="s">
        <v>396</v>
      </c>
      <c r="B13" s="4" t="s">
        <v>48</v>
      </c>
      <c r="C13" s="88"/>
    </row>
    <row r="14" spans="1:3" x14ac:dyDescent="0.25">
      <c r="A14" s="78" t="s">
        <v>381</v>
      </c>
      <c r="B14" s="51" t="s">
        <v>119</v>
      </c>
      <c r="C14" s="170"/>
    </row>
    <row r="15" spans="1:3" x14ac:dyDescent="0.25">
      <c r="A15" s="78" t="s">
        <v>382</v>
      </c>
      <c r="B15" s="4" t="s">
        <v>120</v>
      </c>
      <c r="C15" s="170"/>
    </row>
    <row r="16" spans="1:3" x14ac:dyDescent="0.25">
      <c r="A16" s="78" t="s">
        <v>383</v>
      </c>
      <c r="B16" s="4" t="s">
        <v>121</v>
      </c>
      <c r="C16" s="170"/>
    </row>
    <row r="17" spans="1:3" x14ac:dyDescent="0.25">
      <c r="A17" s="78" t="s">
        <v>384</v>
      </c>
      <c r="B17" s="51" t="s">
        <v>122</v>
      </c>
      <c r="C17" s="170"/>
    </row>
    <row r="18" spans="1:3" x14ac:dyDescent="0.25">
      <c r="A18" s="78" t="s">
        <v>385</v>
      </c>
      <c r="B18" s="4" t="s">
        <v>123</v>
      </c>
      <c r="C18" s="170"/>
    </row>
    <row r="19" spans="1:3" x14ac:dyDescent="0.25">
      <c r="A19" s="78" t="s">
        <v>386</v>
      </c>
      <c r="B19" s="4" t="s">
        <v>124</v>
      </c>
      <c r="C19" s="170"/>
    </row>
    <row r="20" spans="1:3" x14ac:dyDescent="0.25">
      <c r="A20" s="78" t="s">
        <v>387</v>
      </c>
      <c r="B20" s="51" t="s">
        <v>70</v>
      </c>
      <c r="C20" s="170"/>
    </row>
    <row r="21" spans="1:3" x14ac:dyDescent="0.25">
      <c r="A21" s="78" t="s">
        <v>388</v>
      </c>
      <c r="B21" s="4" t="s">
        <v>71</v>
      </c>
      <c r="C21" s="170"/>
    </row>
    <row r="22" spans="1:3" x14ac:dyDescent="0.25">
      <c r="A22" s="78" t="s">
        <v>389</v>
      </c>
      <c r="B22" s="4" t="s">
        <v>72</v>
      </c>
      <c r="C22" s="170"/>
    </row>
    <row r="23" spans="1:3" x14ac:dyDescent="0.25">
      <c r="A23" s="78" t="s">
        <v>390</v>
      </c>
      <c r="B23" s="51" t="s">
        <v>73</v>
      </c>
      <c r="C23" s="170"/>
    </row>
    <row r="24" spans="1:3" x14ac:dyDescent="0.25">
      <c r="A24" s="78" t="s">
        <v>391</v>
      </c>
      <c r="B24" s="4" t="s">
        <v>74</v>
      </c>
      <c r="C24" s="170"/>
    </row>
    <row r="25" spans="1:3" x14ac:dyDescent="0.25">
      <c r="A25" s="78" t="s">
        <v>392</v>
      </c>
      <c r="B25" s="4" t="s">
        <v>75</v>
      </c>
      <c r="C25" s="170"/>
    </row>
    <row r="26" spans="1:3" x14ac:dyDescent="0.25">
      <c r="A26" s="78" t="s">
        <v>393</v>
      </c>
      <c r="B26" s="51" t="s">
        <v>76</v>
      </c>
      <c r="C26" s="170"/>
    </row>
    <row r="27" spans="1:3" x14ac:dyDescent="0.25">
      <c r="A27" s="78" t="s">
        <v>394</v>
      </c>
      <c r="B27" s="4" t="s">
        <v>77</v>
      </c>
      <c r="C27" s="170"/>
    </row>
    <row r="28" spans="1:3" x14ac:dyDescent="0.25">
      <c r="A28" s="78" t="s">
        <v>395</v>
      </c>
      <c r="B28" s="4" t="s">
        <v>78</v>
      </c>
      <c r="C28" s="170"/>
    </row>
    <row r="29" spans="1:3" s="39" customFormat="1" x14ac:dyDescent="0.25">
      <c r="A29" s="57"/>
      <c r="B29" s="56"/>
      <c r="C29" s="55"/>
    </row>
  </sheetData>
  <sheetProtection sheet="1" selectLockedCells="1"/>
  <dataConsolidate/>
  <dataValidations count="1">
    <dataValidation type="decimal" allowBlank="1" showInputMessage="1" showErrorMessage="1" prompt="Bitte tragen Sie ein, um wieviel Prozent die Anrechnungsgrenzen erhöht wurden._x000a__x000a_0,1 für eine Erhöhung um 10%" sqref="C14:C28" xr:uid="{35F5F7C3-41BE-4E18-9CD7-FA41A7D0F666}">
      <formula1>0</formula1>
      <formula2>10</formula2>
    </dataValidation>
  </dataValidations>
  <hyperlinks>
    <hyperlink ref="A1" location="Basisinformationen!C6" display="zurück zu den Basisinformationen" xr:uid="{00000000-0004-0000-17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KLVV_GE!$D$3:$D$4</xm:f>
          </x14:formula1>
          <xm:sqref>C10</xm:sqref>
        </x14:dataValidation>
        <x14:dataValidation type="list" allowBlank="1" showInputMessage="1" showErrorMessage="1" xr:uid="{00000000-0002-0000-1700-000001000000}">
          <x14:formula1>
            <xm:f>KLVV_JN!$D$3:$D$4</xm:f>
          </x14:formula1>
          <xm:sqref>C11:C12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Tabelle44">
    <pageSetUpPr fitToPage="1"/>
  </sheetPr>
  <dimension ref="A1:C11"/>
  <sheetViews>
    <sheetView showGridLines="0" zoomScaleNormal="100" workbookViewId="0">
      <selection activeCell="A11" sqref="A11"/>
    </sheetView>
  </sheetViews>
  <sheetFormatPr baseColWidth="10" defaultRowHeight="15" x14ac:dyDescent="0.25"/>
  <cols>
    <col min="1" max="1" width="36.25" customWidth="1"/>
    <col min="2" max="2" width="32.25" style="5" customWidth="1"/>
    <col min="3" max="3" width="25.5" style="8" customWidth="1"/>
    <col min="4" max="4" width="24" customWidth="1"/>
    <col min="5" max="5" width="20.25" bestFit="1" customWidth="1"/>
    <col min="6" max="6" width="33.25" bestFit="1" customWidth="1"/>
    <col min="7" max="7" width="12.25" bestFit="1" customWidth="1"/>
    <col min="8" max="8" width="27.625" bestFit="1" customWidth="1"/>
    <col min="9" max="9" width="32" bestFit="1" customWidth="1"/>
    <col min="10" max="10" width="22.125" bestFit="1" customWidth="1"/>
    <col min="11" max="11" width="19.625" bestFit="1" customWidth="1"/>
    <col min="12" max="13" width="17.625" bestFit="1" customWidth="1"/>
  </cols>
  <sheetData>
    <row r="1" spans="1:3" x14ac:dyDescent="0.25">
      <c r="A1" s="168" t="s">
        <v>828</v>
      </c>
    </row>
    <row r="2" spans="1:3" x14ac:dyDescent="0.25">
      <c r="A2" s="70" t="s">
        <v>444</v>
      </c>
      <c r="B2" s="54"/>
    </row>
    <row r="3" spans="1:3" x14ac:dyDescent="0.25">
      <c r="A3" s="2" t="s">
        <v>207</v>
      </c>
    </row>
    <row r="4" spans="1:3" x14ac:dyDescent="0.25">
      <c r="A4" s="11"/>
    </row>
    <row r="5" spans="1:3" x14ac:dyDescent="0.25">
      <c r="A5" s="70" t="s">
        <v>439</v>
      </c>
    </row>
    <row r="6" spans="1:3" x14ac:dyDescent="0.25">
      <c r="C6" s="45"/>
    </row>
    <row r="7" spans="1:3" x14ac:dyDescent="0.25">
      <c r="A7" s="2" t="s">
        <v>305</v>
      </c>
      <c r="C7" s="45"/>
    </row>
    <row r="9" spans="1:3" x14ac:dyDescent="0.25">
      <c r="A9" s="77"/>
      <c r="B9" s="77" t="s">
        <v>306</v>
      </c>
      <c r="C9" s="77" t="s">
        <v>307</v>
      </c>
    </row>
    <row r="10" spans="1:3" x14ac:dyDescent="0.25">
      <c r="A10" t="s">
        <v>126</v>
      </c>
      <c r="B10" s="5" t="s">
        <v>278</v>
      </c>
      <c r="C10" s="8" t="s">
        <v>279</v>
      </c>
    </row>
    <row r="11" spans="1:3" x14ac:dyDescent="0.25">
      <c r="A11" s="30"/>
      <c r="B11" s="31"/>
    </row>
  </sheetData>
  <sheetProtection selectLockedCells="1"/>
  <dataConsolidate/>
  <hyperlinks>
    <hyperlink ref="A1" location="Basisinformationen!C6" display="zurück zu den Basisinformationen" xr:uid="{00000000-0004-0000-18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800-000000000000}">
          <x14:formula1>
            <xm:f>Helper!$I$7</xm:f>
          </x14:formula1>
          <xm:sqref>A11</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45">
    <pageSetUpPr fitToPage="1"/>
  </sheetPr>
  <dimension ref="A1:M13"/>
  <sheetViews>
    <sheetView showGridLines="0" zoomScaleNormal="100" workbookViewId="0">
      <selection activeCell="A11" sqref="A11"/>
    </sheetView>
  </sheetViews>
  <sheetFormatPr baseColWidth="10" defaultRowHeight="15" x14ac:dyDescent="0.25"/>
  <cols>
    <col min="1" max="1" width="16.75" customWidth="1"/>
    <col min="2" max="2" width="24.5" style="5" customWidth="1"/>
    <col min="3" max="3" width="27.625" style="8" customWidth="1"/>
    <col min="4" max="4" width="15.625" customWidth="1"/>
    <col min="5" max="5" width="34.875" customWidth="1"/>
    <col min="6" max="6" width="22.5" customWidth="1"/>
    <col min="7" max="7" width="22" customWidth="1"/>
    <col min="8" max="8" width="32" customWidth="1"/>
    <col min="9" max="10" width="15.625" customWidth="1"/>
    <col min="11" max="11" width="23.75" customWidth="1"/>
    <col min="12" max="13" width="25.625" customWidth="1"/>
  </cols>
  <sheetData>
    <row r="1" spans="1:13" x14ac:dyDescent="0.25">
      <c r="A1" s="168" t="s">
        <v>828</v>
      </c>
    </row>
    <row r="2" spans="1:13" x14ac:dyDescent="0.25">
      <c r="A2" s="70" t="s">
        <v>444</v>
      </c>
      <c r="B2" s="54"/>
    </row>
    <row r="3" spans="1:13" x14ac:dyDescent="0.25">
      <c r="A3" s="2" t="s">
        <v>207</v>
      </c>
    </row>
    <row r="4" spans="1:13" x14ac:dyDescent="0.25">
      <c r="A4" s="11"/>
    </row>
    <row r="5" spans="1:13" x14ac:dyDescent="0.25">
      <c r="A5" s="70" t="s">
        <v>440</v>
      </c>
    </row>
    <row r="7" spans="1:13" x14ac:dyDescent="0.25">
      <c r="A7" s="2" t="s">
        <v>265</v>
      </c>
    </row>
    <row r="9" spans="1:13" s="77" customFormat="1" ht="45" x14ac:dyDescent="0.25">
      <c r="B9" s="71" t="s">
        <v>266</v>
      </c>
      <c r="C9" s="71" t="s">
        <v>269</v>
      </c>
      <c r="D9" s="71" t="s">
        <v>270</v>
      </c>
      <c r="E9" s="71" t="s">
        <v>271</v>
      </c>
      <c r="F9" s="71" t="s">
        <v>272</v>
      </c>
      <c r="G9" s="71" t="s">
        <v>273</v>
      </c>
      <c r="H9" s="71" t="s">
        <v>274</v>
      </c>
      <c r="I9" s="71" t="s">
        <v>275</v>
      </c>
      <c r="J9" s="71" t="s">
        <v>276</v>
      </c>
      <c r="K9" s="71" t="s">
        <v>277</v>
      </c>
      <c r="L9" s="71" t="s">
        <v>308</v>
      </c>
      <c r="M9" s="71" t="s">
        <v>310</v>
      </c>
    </row>
    <row r="10" spans="1:13" s="5" customFormat="1" x14ac:dyDescent="0.25">
      <c r="A10" s="5" t="s">
        <v>126</v>
      </c>
      <c r="B10" s="5" t="s">
        <v>280</v>
      </c>
      <c r="C10" s="8" t="s">
        <v>281</v>
      </c>
      <c r="D10" s="5" t="s">
        <v>282</v>
      </c>
      <c r="E10" s="5" t="s">
        <v>283</v>
      </c>
      <c r="F10" s="5" t="s">
        <v>284</v>
      </c>
      <c r="G10" s="8" t="s">
        <v>285</v>
      </c>
      <c r="H10" s="5" t="s">
        <v>286</v>
      </c>
      <c r="I10" s="5" t="s">
        <v>287</v>
      </c>
      <c r="J10" s="5" t="s">
        <v>309</v>
      </c>
      <c r="K10" s="8" t="s">
        <v>311</v>
      </c>
      <c r="L10" s="5" t="s">
        <v>333</v>
      </c>
      <c r="M10" s="5" t="s">
        <v>334</v>
      </c>
    </row>
    <row r="11" spans="1:13" x14ac:dyDescent="0.25">
      <c r="A11" s="31"/>
      <c r="B11" s="116"/>
      <c r="C11" s="118"/>
      <c r="D11" s="48"/>
      <c r="E11" s="116"/>
      <c r="F11" s="30"/>
      <c r="G11" s="30"/>
      <c r="H11" s="120"/>
      <c r="I11" s="46"/>
      <c r="J11" s="30"/>
      <c r="K11" s="30"/>
      <c r="L11" s="30"/>
      <c r="M11" s="30"/>
    </row>
    <row r="13" spans="1:13" x14ac:dyDescent="0.25">
      <c r="B13"/>
      <c r="C13"/>
    </row>
  </sheetData>
  <sheetProtection selectLockedCells="1"/>
  <dataConsolidate/>
  <hyperlinks>
    <hyperlink ref="A1" location="Basisinformationen!C6" display="zurück zu den Basisinformationen" xr:uid="{00000000-0004-0000-1900-000000000000}"/>
  </hyperlinks>
  <printOptions horizontalCentered="1"/>
  <pageMargins left="0.39370078740157477" right="0.39370078740157477" top="0.39370078740157477" bottom="0.39370078740157477" header="0.39370078740157477" footer="0.39370078740157477"/>
  <pageSetup paperSize="9" scale="46" orientation="landscape" r:id="rId1"/>
  <headerFooter>
    <oddFooter>&amp;C02.03.2023   08:49:37</oddFooter>
  </headerFooter>
  <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900-000000000000}">
          <x14:formula1>
            <xm:f>Helper!$I$7</xm:f>
          </x14:formula1>
          <xm:sqref>A11</xm:sqref>
        </x14:dataValidation>
        <x14:dataValidation type="list" allowBlank="1" showInputMessage="1" showErrorMessage="1" xr:uid="{00000000-0002-0000-1900-000001000000}">
          <x14:formula1>
            <xm:f>KLVV_VO!$D$3:$D$6</xm:f>
          </x14:formula1>
          <xm:sqref>B11</xm:sqref>
        </x14:dataValidation>
        <x14:dataValidation type="list" allowBlank="1" showInputMessage="1" showErrorMessage="1" xr:uid="{00000000-0002-0000-1900-000002000000}">
          <x14:formula1>
            <xm:f>KLVV_VO!#REF!</xm:f>
          </x14:formula1>
          <xm:sqref>B13:B19</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51">
    <pageSetUpPr fitToPage="1"/>
  </sheetPr>
  <dimension ref="A1:G19"/>
  <sheetViews>
    <sheetView showGridLines="0" zoomScaleNormal="100" workbookViewId="0">
      <selection activeCell="A11" sqref="A11"/>
    </sheetView>
  </sheetViews>
  <sheetFormatPr baseColWidth="10" defaultRowHeight="15" x14ac:dyDescent="0.25"/>
  <cols>
    <col min="1" max="1" width="36.25" customWidth="1"/>
    <col min="2" max="2" width="32.25" style="5" customWidth="1"/>
    <col min="3" max="3" width="31.5" style="65" customWidth="1"/>
    <col min="4" max="4" width="15.625" style="174" customWidth="1"/>
    <col min="5" max="5" width="27.375" style="6" customWidth="1"/>
    <col min="6" max="7" width="15.625" style="5" customWidth="1"/>
  </cols>
  <sheetData>
    <row r="1" spans="1:7" x14ac:dyDescent="0.25">
      <c r="A1" s="168" t="s">
        <v>828</v>
      </c>
    </row>
    <row r="2" spans="1:7" x14ac:dyDescent="0.25">
      <c r="A2" s="70" t="s">
        <v>444</v>
      </c>
      <c r="B2" s="54"/>
    </row>
    <row r="3" spans="1:7" x14ac:dyDescent="0.25">
      <c r="A3" s="2" t="s">
        <v>207</v>
      </c>
    </row>
    <row r="4" spans="1:7" x14ac:dyDescent="0.25">
      <c r="A4" s="11"/>
    </row>
    <row r="5" spans="1:7" x14ac:dyDescent="0.25">
      <c r="A5" s="70" t="s">
        <v>441</v>
      </c>
    </row>
    <row r="7" spans="1:7" x14ac:dyDescent="0.25">
      <c r="A7" s="2" t="s">
        <v>336</v>
      </c>
    </row>
    <row r="9" spans="1:7" s="77" customFormat="1" ht="30" x14ac:dyDescent="0.25">
      <c r="B9" s="77" t="s">
        <v>266</v>
      </c>
      <c r="C9" s="77" t="s">
        <v>269</v>
      </c>
      <c r="D9" s="175" t="s">
        <v>851</v>
      </c>
      <c r="E9" s="77" t="s">
        <v>271</v>
      </c>
      <c r="F9" s="71" t="s">
        <v>340</v>
      </c>
      <c r="G9" s="71" t="s">
        <v>276</v>
      </c>
    </row>
    <row r="10" spans="1:7" s="5" customFormat="1" x14ac:dyDescent="0.25">
      <c r="A10" s="5" t="s">
        <v>126</v>
      </c>
      <c r="B10" s="5" t="s">
        <v>738</v>
      </c>
      <c r="C10" s="8" t="s">
        <v>739</v>
      </c>
      <c r="D10" s="119" t="s">
        <v>850</v>
      </c>
      <c r="E10" s="5" t="s">
        <v>740</v>
      </c>
      <c r="F10" s="5" t="s">
        <v>741</v>
      </c>
      <c r="G10" s="5" t="s">
        <v>742</v>
      </c>
    </row>
    <row r="11" spans="1:7" x14ac:dyDescent="0.25">
      <c r="A11" s="31"/>
      <c r="B11" s="116"/>
      <c r="C11" s="118"/>
      <c r="D11" s="173"/>
      <c r="E11" s="116"/>
      <c r="F11" s="50"/>
      <c r="G11" s="31"/>
    </row>
    <row r="12" spans="1:7" s="39" customFormat="1" x14ac:dyDescent="0.25">
      <c r="A12" s="5"/>
      <c r="B12" s="6"/>
      <c r="C12" s="47"/>
      <c r="D12" s="173"/>
      <c r="E12" s="6"/>
      <c r="F12" s="50"/>
      <c r="G12" s="5"/>
    </row>
    <row r="13" spans="1:7" x14ac:dyDescent="0.25">
      <c r="A13" s="5"/>
      <c r="B13" s="6"/>
      <c r="C13" s="47"/>
      <c r="D13" s="173"/>
      <c r="F13" s="50"/>
    </row>
    <row r="14" spans="1:7" x14ac:dyDescent="0.25">
      <c r="A14" s="5"/>
      <c r="B14" s="6"/>
      <c r="C14" s="47"/>
      <c r="D14" s="173"/>
      <c r="F14" s="50"/>
    </row>
    <row r="15" spans="1:7" x14ac:dyDescent="0.25">
      <c r="A15" s="5"/>
      <c r="B15" s="6"/>
      <c r="C15" s="47"/>
      <c r="D15" s="173"/>
      <c r="F15" s="50"/>
    </row>
    <row r="16" spans="1:7" x14ac:dyDescent="0.25">
      <c r="A16" s="5"/>
      <c r="B16" s="6"/>
      <c r="C16" s="47"/>
      <c r="D16" s="173"/>
      <c r="F16" s="50"/>
    </row>
    <row r="17" spans="1:7" x14ac:dyDescent="0.25">
      <c r="A17" s="5"/>
      <c r="B17" s="6"/>
      <c r="C17" s="47"/>
      <c r="D17" s="173"/>
      <c r="F17" s="50"/>
    </row>
    <row r="18" spans="1:7" x14ac:dyDescent="0.25">
      <c r="A18" s="5"/>
      <c r="B18" s="6"/>
      <c r="C18" s="47"/>
      <c r="D18" s="173"/>
      <c r="F18" s="50"/>
    </row>
    <row r="19" spans="1:7" x14ac:dyDescent="0.25">
      <c r="B19"/>
      <c r="C19"/>
      <c r="D19" s="46"/>
      <c r="E19"/>
      <c r="F19"/>
      <c r="G19"/>
    </row>
  </sheetData>
  <sheetProtection selectLockedCells="1"/>
  <dataConsolidate/>
  <dataValidations count="1">
    <dataValidation type="list" allowBlank="1" showInputMessage="1" showErrorMessage="1" sqref="B12:B18" xr:uid="{00000000-0002-0000-1A00-000000000000}">
      <formula1>#REF!</formula1>
    </dataValidation>
  </dataValidations>
  <hyperlinks>
    <hyperlink ref="A1" location="Basisinformationen!C6" display="zurück zu den Basisinformationen" xr:uid="{00000000-0004-0000-1A00-000000000000}"/>
  </hyperlinks>
  <printOptions horizontalCentered="1"/>
  <pageMargins left="0.39370078740157477" right="0.39370078740157477" top="0.39370078740157477" bottom="0.39370078740157477" header="0.39370078740157477" footer="0.39370078740157477"/>
  <pageSetup paperSize="9" scale="80" orientation="landscape" r:id="rId1"/>
  <headerFooter>
    <oddFooter>&amp;C02.03.2023   08:49:37</oddFooter>
  </headerFooter>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A00-000002000000}">
          <x14:formula1>
            <xm:f>Helper!$I$7</xm:f>
          </x14:formula1>
          <xm:sqref>A11</xm:sqref>
        </x14:dataValidation>
        <x14:dataValidation type="list" allowBlank="1" showInputMessage="1" showErrorMessage="1" xr:uid="{00000000-0002-0000-1A00-000001000000}">
          <x14:formula1>
            <xm:f>KLVV_AR!$D$3:$D$5</xm:f>
          </x14:formula1>
          <xm:sqref>B11</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Tabelle52">
    <pageSetUpPr fitToPage="1"/>
  </sheetPr>
  <dimension ref="A1:D15"/>
  <sheetViews>
    <sheetView showGridLines="0" zoomScaleNormal="100" workbookViewId="0">
      <selection activeCell="A11" sqref="A11"/>
    </sheetView>
  </sheetViews>
  <sheetFormatPr baseColWidth="10" defaultRowHeight="15" x14ac:dyDescent="0.25"/>
  <cols>
    <col min="1" max="1" width="14.625" customWidth="1"/>
    <col min="2" max="2" width="13.5" style="5" customWidth="1"/>
    <col min="3" max="3" width="17.5" style="8" customWidth="1"/>
    <col min="4" max="4" width="26.375" style="5" customWidth="1"/>
  </cols>
  <sheetData>
    <row r="1" spans="1:4" x14ac:dyDescent="0.25">
      <c r="A1" s="168" t="s">
        <v>828</v>
      </c>
    </row>
    <row r="2" spans="1:4" x14ac:dyDescent="0.25">
      <c r="A2" s="70" t="s">
        <v>444</v>
      </c>
      <c r="B2" s="54"/>
    </row>
    <row r="3" spans="1:4" x14ac:dyDescent="0.25">
      <c r="A3" s="2" t="s">
        <v>207</v>
      </c>
    </row>
    <row r="4" spans="1:4" x14ac:dyDescent="0.25">
      <c r="A4" s="11"/>
    </row>
    <row r="5" spans="1:4" x14ac:dyDescent="0.25">
      <c r="A5" s="70" t="s">
        <v>442</v>
      </c>
    </row>
    <row r="7" spans="1:4" x14ac:dyDescent="0.25">
      <c r="A7" s="2" t="s">
        <v>341</v>
      </c>
    </row>
    <row r="9" spans="1:4" s="77" customFormat="1" ht="30" x14ac:dyDescent="0.25">
      <c r="B9" s="71" t="s">
        <v>342</v>
      </c>
      <c r="C9" s="77" t="s">
        <v>343</v>
      </c>
      <c r="D9" s="77" t="s">
        <v>344</v>
      </c>
    </row>
    <row r="10" spans="1:4" s="5" customFormat="1" x14ac:dyDescent="0.25">
      <c r="A10" s="5" t="s">
        <v>126</v>
      </c>
      <c r="B10" s="5" t="s">
        <v>735</v>
      </c>
      <c r="C10" s="8" t="s">
        <v>736</v>
      </c>
      <c r="D10" s="5" t="s">
        <v>737</v>
      </c>
    </row>
    <row r="11" spans="1:4" x14ac:dyDescent="0.25">
      <c r="A11" s="31"/>
      <c r="B11" s="164"/>
      <c r="C11" s="58"/>
      <c r="D11" s="31"/>
    </row>
    <row r="12" spans="1:4" s="39" customFormat="1" x14ac:dyDescent="0.25">
      <c r="A12" s="5"/>
      <c r="B12" s="5"/>
      <c r="C12" s="58"/>
      <c r="D12" s="5"/>
    </row>
    <row r="13" spans="1:4" x14ac:dyDescent="0.25">
      <c r="A13" s="5"/>
      <c r="C13" s="58"/>
    </row>
    <row r="14" spans="1:4" x14ac:dyDescent="0.25">
      <c r="A14" s="5"/>
      <c r="C14" s="58"/>
    </row>
    <row r="15" spans="1:4" x14ac:dyDescent="0.25">
      <c r="B15"/>
      <c r="C15"/>
      <c r="D15"/>
    </row>
  </sheetData>
  <sheetProtection selectLockedCells="1"/>
  <dataConsolidate/>
  <dataValidations count="1">
    <dataValidation type="list" allowBlank="1" showInputMessage="1" showErrorMessage="1" sqref="B12:B14" xr:uid="{00000000-0002-0000-1B00-000000000000}">
      <formula1>#REF!</formula1>
    </dataValidation>
  </dataValidations>
  <hyperlinks>
    <hyperlink ref="A1" location="Basisinformationen!C6" display="zurück zu den Basisinformationen" xr:uid="{00000000-0004-0000-1B00-000000000000}"/>
  </hyperlinks>
  <printOptions horizontalCentered="1"/>
  <pageMargins left="0.39370078740157477" right="0.39370078740157477" top="0.39370078740157477" bottom="0.39370078740157477" header="0.39370078740157477" footer="0.39370078740157477"/>
  <pageSetup paperSize="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B00-000001000000}">
          <x14:formula1>
            <xm:f>Helper!$I$7</xm:f>
          </x14:formula1>
          <xm:sqref>A11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abelle53">
    <pageSetUpPr fitToPage="1"/>
  </sheetPr>
  <dimension ref="A1:H11"/>
  <sheetViews>
    <sheetView showGridLines="0" zoomScaleNormal="100" workbookViewId="0">
      <selection activeCell="A11" sqref="A11"/>
    </sheetView>
  </sheetViews>
  <sheetFormatPr baseColWidth="10" defaultRowHeight="15" x14ac:dyDescent="0.25"/>
  <cols>
    <col min="1" max="1" width="22.125" customWidth="1"/>
    <col min="2" max="2" width="30.625" style="8" customWidth="1"/>
    <col min="3" max="8" width="20.625" style="5" customWidth="1"/>
  </cols>
  <sheetData>
    <row r="1" spans="1:8" x14ac:dyDescent="0.25">
      <c r="A1" s="168" t="s">
        <v>828</v>
      </c>
    </row>
    <row r="2" spans="1:8" x14ac:dyDescent="0.25">
      <c r="A2" s="70" t="s">
        <v>444</v>
      </c>
      <c r="B2" s="54"/>
    </row>
    <row r="3" spans="1:8" x14ac:dyDescent="0.25">
      <c r="A3" s="2" t="s">
        <v>207</v>
      </c>
    </row>
    <row r="4" spans="1:8" x14ac:dyDescent="0.25">
      <c r="A4" s="11"/>
    </row>
    <row r="5" spans="1:8" x14ac:dyDescent="0.25">
      <c r="A5" s="70" t="s">
        <v>443</v>
      </c>
    </row>
    <row r="7" spans="1:8" x14ac:dyDescent="0.25">
      <c r="A7" s="2" t="s">
        <v>345</v>
      </c>
    </row>
    <row r="9" spans="1:8" s="71" customFormat="1" ht="30" x14ac:dyDescent="0.25">
      <c r="B9" s="71" t="s">
        <v>269</v>
      </c>
      <c r="C9" s="71" t="s">
        <v>271</v>
      </c>
      <c r="D9" s="71" t="s">
        <v>272</v>
      </c>
      <c r="E9" s="71" t="s">
        <v>273</v>
      </c>
      <c r="F9" s="71" t="s">
        <v>274</v>
      </c>
      <c r="G9" s="71" t="s">
        <v>346</v>
      </c>
      <c r="H9" s="71" t="s">
        <v>347</v>
      </c>
    </row>
    <row r="10" spans="1:8" s="5" customFormat="1" x14ac:dyDescent="0.25">
      <c r="A10" s="5" t="s">
        <v>126</v>
      </c>
      <c r="B10" s="8" t="s">
        <v>728</v>
      </c>
      <c r="C10" s="5" t="s">
        <v>729</v>
      </c>
      <c r="D10" s="5" t="s">
        <v>730</v>
      </c>
      <c r="E10" s="8" t="s">
        <v>731</v>
      </c>
      <c r="F10" s="5" t="s">
        <v>732</v>
      </c>
      <c r="G10" s="5" t="s">
        <v>733</v>
      </c>
      <c r="H10" s="5" t="s">
        <v>734</v>
      </c>
    </row>
    <row r="11" spans="1:8" x14ac:dyDescent="0.25">
      <c r="A11" s="31"/>
      <c r="B11" s="122"/>
      <c r="C11" s="31"/>
      <c r="D11" s="31"/>
      <c r="E11" s="31"/>
      <c r="F11" s="123"/>
      <c r="G11" s="50"/>
      <c r="H11" s="31"/>
    </row>
  </sheetData>
  <sheetProtection selectLockedCells="1"/>
  <dataConsolidate/>
  <hyperlinks>
    <hyperlink ref="A1" location="Basisinformationen!C6" display="zurück zu den Basisinformationen" xr:uid="{00000000-0004-0000-1C00-000000000000}"/>
  </hyperlinks>
  <printOptions horizontalCentered="1"/>
  <pageMargins left="0.39370078740157477" right="0.39370078740157477" top="0.39370078740157477" bottom="0.39370078740157477" header="0.39370078740157477" footer="0.39370078740157477"/>
  <pageSetup paperSize="9" scale="79" orientation="landscape" r:id="rId1"/>
  <headerFooter>
    <oddFooter>&amp;C02.03.2023   08:49:37</oddFooter>
  </headerFooter>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C00-000000000000}">
          <x14:formula1>
            <xm:f>KLVV_VM!$D$3:$D$4</xm:f>
          </x14:formula1>
          <xm:sqref>H11:H19</xm:sqref>
        </x14:dataValidation>
        <x14:dataValidation type="list" allowBlank="1" showInputMessage="1" showErrorMessage="1" xr:uid="{00000000-0002-0000-1C00-000001000000}">
          <x14:formula1>
            <xm:f>Helper!$I$7</xm:f>
          </x14:formula1>
          <xm:sqref>A11</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Tabelle27">
    <tabColor theme="4" tint="0.59999389629810485"/>
  </sheetPr>
  <dimension ref="A1:D7"/>
  <sheetViews>
    <sheetView zoomScaleNormal="100" workbookViewId="0">
      <selection activeCell="E24" sqref="E24"/>
    </sheetView>
  </sheetViews>
  <sheetFormatPr baseColWidth="10" defaultColWidth="11" defaultRowHeight="14.25" x14ac:dyDescent="0.2"/>
  <cols>
    <col min="1" max="1" width="28.125" style="103" bestFit="1" customWidth="1"/>
    <col min="2" max="2" width="18.5" style="103" bestFit="1" customWidth="1"/>
    <col min="3" max="3" width="29.625" style="104" bestFit="1" customWidth="1"/>
    <col min="4" max="4" width="18.5" style="103" bestFit="1" customWidth="1"/>
    <col min="5" max="16384" width="11" style="103"/>
  </cols>
  <sheetData>
    <row r="1" spans="1:4" ht="15" x14ac:dyDescent="0.25">
      <c r="A1" s="101" t="s">
        <v>465</v>
      </c>
      <c r="B1" s="101" t="s">
        <v>269</v>
      </c>
      <c r="C1" s="102" t="s">
        <v>466</v>
      </c>
      <c r="D1" s="101" t="s">
        <v>269</v>
      </c>
    </row>
    <row r="2" spans="1:4" x14ac:dyDescent="0.2">
      <c r="A2" s="103" t="s">
        <v>303</v>
      </c>
      <c r="B2" s="103" t="s">
        <v>303</v>
      </c>
      <c r="C2" s="104" t="s">
        <v>467</v>
      </c>
    </row>
    <row r="3" spans="1:4" x14ac:dyDescent="0.2">
      <c r="A3" s="103" t="s">
        <v>304</v>
      </c>
      <c r="B3" s="103" t="s">
        <v>304</v>
      </c>
      <c r="C3" s="105" t="s">
        <v>303</v>
      </c>
      <c r="D3" s="103" t="s">
        <v>303</v>
      </c>
    </row>
    <row r="4" spans="1:4" x14ac:dyDescent="0.2">
      <c r="C4" s="105" t="s">
        <v>304</v>
      </c>
      <c r="D4" s="103" t="s">
        <v>304</v>
      </c>
    </row>
    <row r="5" spans="1:4" x14ac:dyDescent="0.2">
      <c r="C5" s="105"/>
    </row>
    <row r="7" spans="1:4" x14ac:dyDescent="0.2">
      <c r="C7" s="105"/>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Tabelle29">
    <tabColor theme="4" tint="0.59999389629810485"/>
  </sheetPr>
  <dimension ref="A1:D4"/>
  <sheetViews>
    <sheetView workbookViewId="0">
      <selection activeCell="E24" sqref="E24"/>
    </sheetView>
  </sheetViews>
  <sheetFormatPr baseColWidth="10" defaultColWidth="11" defaultRowHeight="14.25" x14ac:dyDescent="0.2"/>
  <cols>
    <col min="1" max="2" width="18.5" style="103" bestFit="1" customWidth="1"/>
    <col min="3" max="3" width="20" style="103" bestFit="1" customWidth="1"/>
    <col min="4" max="4" width="18.5" style="103" bestFit="1" customWidth="1"/>
    <col min="5" max="16384" width="11" style="103"/>
  </cols>
  <sheetData>
    <row r="1" spans="1:4" ht="15" x14ac:dyDescent="0.25">
      <c r="A1" s="101" t="s">
        <v>465</v>
      </c>
      <c r="B1" s="101" t="s">
        <v>269</v>
      </c>
      <c r="C1" s="102" t="s">
        <v>466</v>
      </c>
      <c r="D1" s="101" t="s">
        <v>269</v>
      </c>
    </row>
    <row r="2" spans="1:4" x14ac:dyDescent="0.2">
      <c r="A2" s="103" t="s">
        <v>348</v>
      </c>
      <c r="B2" s="103" t="s">
        <v>348</v>
      </c>
      <c r="C2" s="104" t="s">
        <v>468</v>
      </c>
    </row>
    <row r="3" spans="1:4" x14ac:dyDescent="0.2">
      <c r="A3" s="103" t="s">
        <v>349</v>
      </c>
      <c r="B3" s="103" t="s">
        <v>349</v>
      </c>
      <c r="C3" s="105" t="s">
        <v>348</v>
      </c>
      <c r="D3" s="103" t="s">
        <v>348</v>
      </c>
    </row>
    <row r="4" spans="1:4" x14ac:dyDescent="0.2">
      <c r="C4" s="105" t="s">
        <v>349</v>
      </c>
      <c r="D4" s="103" t="s">
        <v>349</v>
      </c>
    </row>
  </sheetData>
  <pageMargins left="0.7" right="0.7" top="0.78740157499999996" bottom="0.78740157499999996" header="0.3" footer="0.3"/>
  <pageSetup paperSize="9" orientation="portrait" r:id="rId1"/>
  <headerFooter>
    <oddFooter>&amp;C02.03.2023   08:49:37</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Tabelle50">
    <tabColor theme="4" tint="0.59999389629810485"/>
  </sheetPr>
  <dimension ref="A1:D42"/>
  <sheetViews>
    <sheetView zoomScaleNormal="100" workbookViewId="0">
      <selection activeCell="E24" sqref="E24"/>
    </sheetView>
  </sheetViews>
  <sheetFormatPr baseColWidth="10" defaultColWidth="11" defaultRowHeight="14.25" x14ac:dyDescent="0.2"/>
  <cols>
    <col min="1" max="2" width="33.625" style="104" bestFit="1" customWidth="1"/>
    <col min="3" max="3" width="53.875" style="104" customWidth="1"/>
    <col min="4" max="4" width="33.625" style="104" bestFit="1" customWidth="1"/>
    <col min="5" max="16384" width="11" style="103"/>
  </cols>
  <sheetData>
    <row r="1" spans="1:4" ht="15" x14ac:dyDescent="0.25">
      <c r="A1" s="102" t="s">
        <v>465</v>
      </c>
      <c r="B1" s="102" t="s">
        <v>269</v>
      </c>
      <c r="C1" s="102" t="s">
        <v>466</v>
      </c>
      <c r="D1" s="102" t="s">
        <v>269</v>
      </c>
    </row>
    <row r="2" spans="1:4" x14ac:dyDescent="0.2">
      <c r="A2" s="104" t="s">
        <v>299</v>
      </c>
      <c r="B2" s="104" t="s">
        <v>299</v>
      </c>
      <c r="C2" s="104" t="s">
        <v>469</v>
      </c>
    </row>
    <row r="3" spans="1:4" x14ac:dyDescent="0.2">
      <c r="A3" s="104" t="s">
        <v>300</v>
      </c>
      <c r="B3" s="104" t="s">
        <v>300</v>
      </c>
      <c r="C3" s="106" t="s">
        <v>299</v>
      </c>
      <c r="D3" s="104" t="s">
        <v>299</v>
      </c>
    </row>
    <row r="4" spans="1:4" x14ac:dyDescent="0.2">
      <c r="A4" s="104" t="s">
        <v>301</v>
      </c>
      <c r="B4" s="104" t="s">
        <v>301</v>
      </c>
      <c r="C4" s="106" t="s">
        <v>300</v>
      </c>
      <c r="D4" s="104" t="s">
        <v>300</v>
      </c>
    </row>
    <row r="5" spans="1:4" x14ac:dyDescent="0.2">
      <c r="A5" s="104" t="s">
        <v>302</v>
      </c>
      <c r="B5" s="104" t="s">
        <v>302</v>
      </c>
      <c r="C5" s="106" t="s">
        <v>301</v>
      </c>
      <c r="D5" s="104" t="s">
        <v>301</v>
      </c>
    </row>
    <row r="6" spans="1:4" x14ac:dyDescent="0.2">
      <c r="C6" s="106" t="s">
        <v>302</v>
      </c>
      <c r="D6" s="104" t="s">
        <v>302</v>
      </c>
    </row>
    <row r="7" spans="1:4" x14ac:dyDescent="0.2">
      <c r="C7" s="106"/>
    </row>
    <row r="8" spans="1:4" x14ac:dyDescent="0.2">
      <c r="C8" s="106"/>
    </row>
    <row r="9" spans="1:4" x14ac:dyDescent="0.2">
      <c r="C9" s="106"/>
    </row>
    <row r="10" spans="1:4" x14ac:dyDescent="0.2">
      <c r="C10" s="106"/>
    </row>
    <row r="11" spans="1:4" x14ac:dyDescent="0.2">
      <c r="C11" s="106"/>
    </row>
    <row r="12" spans="1:4" x14ac:dyDescent="0.2">
      <c r="C12" s="106"/>
    </row>
    <row r="13" spans="1:4" x14ac:dyDescent="0.2">
      <c r="C13" s="106"/>
    </row>
    <row r="14" spans="1:4" x14ac:dyDescent="0.2">
      <c r="C14" s="106"/>
    </row>
    <row r="15" spans="1:4" x14ac:dyDescent="0.2">
      <c r="C15" s="106"/>
    </row>
    <row r="16" spans="1:4" x14ac:dyDescent="0.2">
      <c r="C16" s="106"/>
    </row>
    <row r="17" spans="3:3" x14ac:dyDescent="0.2">
      <c r="C17" s="106"/>
    </row>
    <row r="18" spans="3:3" x14ac:dyDescent="0.2">
      <c r="C18" s="106"/>
    </row>
    <row r="19" spans="3:3" x14ac:dyDescent="0.2">
      <c r="C19" s="106"/>
    </row>
    <row r="20" spans="3:3" x14ac:dyDescent="0.2">
      <c r="C20" s="106"/>
    </row>
    <row r="21" spans="3:3" x14ac:dyDescent="0.2">
      <c r="C21" s="106"/>
    </row>
    <row r="22" spans="3:3" x14ac:dyDescent="0.2">
      <c r="C22" s="106"/>
    </row>
    <row r="23" spans="3:3" x14ac:dyDescent="0.2">
      <c r="C23" s="106"/>
    </row>
    <row r="24" spans="3:3" x14ac:dyDescent="0.2">
      <c r="C24" s="106"/>
    </row>
    <row r="25" spans="3:3" x14ac:dyDescent="0.2">
      <c r="C25" s="106"/>
    </row>
    <row r="26" spans="3:3" x14ac:dyDescent="0.2">
      <c r="C26" s="106"/>
    </row>
    <row r="27" spans="3:3" x14ac:dyDescent="0.2">
      <c r="C27" s="106"/>
    </row>
    <row r="28" spans="3:3" x14ac:dyDescent="0.2">
      <c r="C28" s="106"/>
    </row>
    <row r="29" spans="3:3" x14ac:dyDescent="0.2">
      <c r="C29" s="106"/>
    </row>
    <row r="30" spans="3:3" x14ac:dyDescent="0.2">
      <c r="C30" s="106"/>
    </row>
    <row r="31" spans="3:3" x14ac:dyDescent="0.2">
      <c r="C31" s="106"/>
    </row>
    <row r="32" spans="3:3" x14ac:dyDescent="0.2">
      <c r="C32" s="106"/>
    </row>
    <row r="33" spans="3:3" x14ac:dyDescent="0.2">
      <c r="C33" s="106"/>
    </row>
    <row r="34" spans="3:3" x14ac:dyDescent="0.2">
      <c r="C34" s="106"/>
    </row>
    <row r="35" spans="3:3" x14ac:dyDescent="0.2">
      <c r="C35" s="106"/>
    </row>
    <row r="36" spans="3:3" x14ac:dyDescent="0.2">
      <c r="C36" s="106"/>
    </row>
    <row r="37" spans="3:3" x14ac:dyDescent="0.2">
      <c r="C37" s="106"/>
    </row>
    <row r="38" spans="3:3" x14ac:dyDescent="0.2">
      <c r="C38" s="106"/>
    </row>
    <row r="39" spans="3:3" x14ac:dyDescent="0.2">
      <c r="C39" s="106"/>
    </row>
    <row r="40" spans="3:3" x14ac:dyDescent="0.2">
      <c r="C40" s="106"/>
    </row>
    <row r="41" spans="3:3" x14ac:dyDescent="0.2">
      <c r="C41" s="106"/>
    </row>
    <row r="42" spans="3:3" x14ac:dyDescent="0.2">
      <c r="C42" s="106"/>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Tabelle55">
    <tabColor theme="4" tint="0.59999389629810485"/>
  </sheetPr>
  <dimension ref="A1:D25"/>
  <sheetViews>
    <sheetView topLeftCell="C1" zoomScaleNormal="100" workbookViewId="0"/>
  </sheetViews>
  <sheetFormatPr baseColWidth="10" defaultColWidth="11" defaultRowHeight="14.25" x14ac:dyDescent="0.2"/>
  <cols>
    <col min="1" max="2" width="43.125" style="103" bestFit="1" customWidth="1"/>
    <col min="3" max="3" width="44.625" style="104" bestFit="1" customWidth="1"/>
    <col min="4" max="4" width="44.625" style="103" bestFit="1" customWidth="1"/>
    <col min="5" max="16384" width="11" style="103"/>
  </cols>
  <sheetData>
    <row r="1" spans="1:4" ht="15" x14ac:dyDescent="0.25">
      <c r="A1" s="101" t="s">
        <v>465</v>
      </c>
      <c r="B1" s="101" t="s">
        <v>269</v>
      </c>
      <c r="C1" s="102" t="s">
        <v>466</v>
      </c>
      <c r="D1" s="101" t="s">
        <v>269</v>
      </c>
    </row>
    <row r="2" spans="1:4" x14ac:dyDescent="0.2">
      <c r="A2" s="103" t="s">
        <v>337</v>
      </c>
      <c r="B2" s="103" t="s">
        <v>337</v>
      </c>
      <c r="C2" s="104" t="s">
        <v>470</v>
      </c>
    </row>
    <row r="3" spans="1:4" x14ac:dyDescent="0.2">
      <c r="A3" s="103" t="s">
        <v>338</v>
      </c>
      <c r="B3" s="103" t="s">
        <v>338</v>
      </c>
      <c r="C3" s="105" t="s">
        <v>337</v>
      </c>
      <c r="D3" s="105" t="s">
        <v>337</v>
      </c>
    </row>
    <row r="4" spans="1:4" x14ac:dyDescent="0.2">
      <c r="A4" s="103" t="s">
        <v>339</v>
      </c>
      <c r="B4" s="103" t="s">
        <v>339</v>
      </c>
      <c r="C4" s="105" t="s">
        <v>338</v>
      </c>
      <c r="D4" s="105" t="s">
        <v>338</v>
      </c>
    </row>
    <row r="5" spans="1:4" x14ac:dyDescent="0.2">
      <c r="C5" s="105" t="s">
        <v>339</v>
      </c>
      <c r="D5" s="105" t="s">
        <v>339</v>
      </c>
    </row>
    <row r="6" spans="1:4" x14ac:dyDescent="0.2">
      <c r="C6" s="105"/>
    </row>
    <row r="7" spans="1:4" x14ac:dyDescent="0.2">
      <c r="C7" s="106"/>
    </row>
    <row r="8" spans="1:4" x14ac:dyDescent="0.2">
      <c r="C8" s="106"/>
    </row>
    <row r="10" spans="1:4" x14ac:dyDescent="0.2">
      <c r="C10" s="105"/>
    </row>
    <row r="11" spans="1:4" x14ac:dyDescent="0.2">
      <c r="C11" s="105"/>
    </row>
    <row r="12" spans="1:4" x14ac:dyDescent="0.2">
      <c r="C12" s="105"/>
    </row>
    <row r="13" spans="1:4" x14ac:dyDescent="0.2">
      <c r="C13" s="105"/>
    </row>
    <row r="14" spans="1:4" x14ac:dyDescent="0.2">
      <c r="C14" s="105"/>
    </row>
    <row r="15" spans="1:4" x14ac:dyDescent="0.2">
      <c r="C15" s="105"/>
    </row>
    <row r="17" spans="3:3" x14ac:dyDescent="0.2">
      <c r="C17" s="106"/>
    </row>
    <row r="18" spans="3:3" x14ac:dyDescent="0.2">
      <c r="C18" s="106"/>
    </row>
    <row r="19" spans="3:3" x14ac:dyDescent="0.2">
      <c r="C19" s="106"/>
    </row>
    <row r="20" spans="3:3" x14ac:dyDescent="0.2">
      <c r="C20" s="106"/>
    </row>
    <row r="21" spans="3:3" x14ac:dyDescent="0.2">
      <c r="C21" s="106"/>
    </row>
    <row r="22" spans="3:3" x14ac:dyDescent="0.2">
      <c r="C22" s="105"/>
    </row>
    <row r="23" spans="3:3" x14ac:dyDescent="0.2">
      <c r="C23" s="106"/>
    </row>
    <row r="24" spans="3:3" x14ac:dyDescent="0.2">
      <c r="C24" s="106"/>
    </row>
    <row r="25" spans="3:3" x14ac:dyDescent="0.2">
      <c r="C25" s="106"/>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Tabelle56">
    <tabColor theme="4" tint="0.59999389629810485"/>
  </sheetPr>
  <dimension ref="A1:D6"/>
  <sheetViews>
    <sheetView topLeftCell="B1" zoomScaleNormal="100" workbookViewId="0">
      <selection activeCell="B1" sqref="B1"/>
    </sheetView>
  </sheetViews>
  <sheetFormatPr baseColWidth="10" defaultColWidth="11" defaultRowHeight="14.25" x14ac:dyDescent="0.2"/>
  <cols>
    <col min="1" max="2" width="30.5" style="103" bestFit="1" customWidth="1"/>
    <col min="3" max="3" width="31.75" style="104" bestFit="1" customWidth="1"/>
    <col min="4" max="4" width="30.5" style="103" bestFit="1" customWidth="1"/>
    <col min="5" max="5" width="37.375" style="103" bestFit="1" customWidth="1"/>
    <col min="6" max="16384" width="11" style="103"/>
  </cols>
  <sheetData>
    <row r="1" spans="1:4" ht="15" x14ac:dyDescent="0.25">
      <c r="A1" s="102" t="s">
        <v>465</v>
      </c>
      <c r="B1" s="102" t="s">
        <v>269</v>
      </c>
      <c r="C1" s="102" t="s">
        <v>466</v>
      </c>
      <c r="D1" s="102" t="s">
        <v>269</v>
      </c>
    </row>
    <row r="2" spans="1:4" ht="15" x14ac:dyDescent="0.25">
      <c r="A2" s="104" t="s">
        <v>848</v>
      </c>
      <c r="B2" s="104" t="s">
        <v>878</v>
      </c>
      <c r="C2" s="104" t="s">
        <v>471</v>
      </c>
      <c r="D2" s="102"/>
    </row>
    <row r="3" spans="1:4" x14ac:dyDescent="0.2">
      <c r="A3" s="103" t="s">
        <v>849</v>
      </c>
      <c r="B3" s="103" t="s">
        <v>267</v>
      </c>
      <c r="C3" s="104" t="s">
        <v>878</v>
      </c>
      <c r="D3" s="104" t="s">
        <v>878</v>
      </c>
    </row>
    <row r="4" spans="1:4" x14ac:dyDescent="0.2">
      <c r="A4" s="103" t="s">
        <v>847</v>
      </c>
      <c r="B4" s="103" t="s">
        <v>268</v>
      </c>
      <c r="C4" s="104" t="s">
        <v>267</v>
      </c>
      <c r="D4" s="104" t="s">
        <v>267</v>
      </c>
    </row>
    <row r="5" spans="1:4" x14ac:dyDescent="0.2">
      <c r="A5" s="103" t="s">
        <v>876</v>
      </c>
      <c r="B5" s="103" t="s">
        <v>876</v>
      </c>
      <c r="C5" s="104" t="s">
        <v>268</v>
      </c>
      <c r="D5" s="104" t="s">
        <v>268</v>
      </c>
    </row>
    <row r="6" spans="1:4" x14ac:dyDescent="0.2">
      <c r="C6" s="104" t="s">
        <v>879</v>
      </c>
      <c r="D6" s="104" t="s">
        <v>879</v>
      </c>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Tabelle57">
    <tabColor theme="4" tint="0.59999389629810485"/>
  </sheetPr>
  <dimension ref="A1:D8"/>
  <sheetViews>
    <sheetView zoomScaleNormal="100" workbookViewId="0">
      <selection activeCell="E24" sqref="E24"/>
    </sheetView>
  </sheetViews>
  <sheetFormatPr baseColWidth="10" defaultColWidth="11" defaultRowHeight="14.25" x14ac:dyDescent="0.2"/>
  <cols>
    <col min="1" max="1" width="18.75" style="103" bestFit="1" customWidth="1"/>
    <col min="2" max="2" width="11" style="103"/>
    <col min="3" max="3" width="18.75" style="104" bestFit="1" customWidth="1"/>
    <col min="4" max="16384" width="11" style="103"/>
  </cols>
  <sheetData>
    <row r="1" spans="1:4" ht="15" x14ac:dyDescent="0.25">
      <c r="A1" s="101" t="s">
        <v>465</v>
      </c>
      <c r="B1" s="101" t="s">
        <v>269</v>
      </c>
      <c r="C1" s="102" t="s">
        <v>466</v>
      </c>
      <c r="D1" s="101" t="s">
        <v>269</v>
      </c>
    </row>
    <row r="2" spans="1:4" x14ac:dyDescent="0.2">
      <c r="A2" s="107" t="s">
        <v>146</v>
      </c>
      <c r="B2" s="103" t="s">
        <v>146</v>
      </c>
      <c r="C2" s="104" t="s">
        <v>472</v>
      </c>
    </row>
    <row r="3" spans="1:4" x14ac:dyDescent="0.2">
      <c r="A3" s="104" t="s">
        <v>147</v>
      </c>
      <c r="B3" s="103" t="s">
        <v>147</v>
      </c>
      <c r="C3" s="105" t="s">
        <v>146</v>
      </c>
      <c r="D3" s="103" t="s">
        <v>146</v>
      </c>
    </row>
    <row r="4" spans="1:4" x14ac:dyDescent="0.2">
      <c r="A4" s="104"/>
      <c r="C4" s="105" t="s">
        <v>147</v>
      </c>
      <c r="D4" s="103" t="s">
        <v>147</v>
      </c>
    </row>
    <row r="5" spans="1:4" x14ac:dyDescent="0.2">
      <c r="A5" s="107"/>
    </row>
    <row r="6" spans="1:4" x14ac:dyDescent="0.2">
      <c r="C6" s="106"/>
    </row>
    <row r="7" spans="1:4" x14ac:dyDescent="0.2">
      <c r="C7" s="106"/>
    </row>
    <row r="8" spans="1:4" x14ac:dyDescent="0.2">
      <c r="C8" s="105"/>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Tabelle58">
    <tabColor theme="4" tint="0.59999389629810485"/>
  </sheetPr>
  <dimension ref="A1:D12"/>
  <sheetViews>
    <sheetView zoomScaleNormal="100" workbookViewId="0">
      <selection activeCell="E24" sqref="E24"/>
    </sheetView>
  </sheetViews>
  <sheetFormatPr baseColWidth="10" defaultColWidth="11" defaultRowHeight="14.25" x14ac:dyDescent="0.2"/>
  <cols>
    <col min="1" max="1" width="50.5" style="103" customWidth="1"/>
    <col min="2" max="2" width="11" style="107"/>
    <col min="3" max="3" width="49.625" style="104" bestFit="1" customWidth="1"/>
    <col min="4" max="16384" width="11" style="103"/>
  </cols>
  <sheetData>
    <row r="1" spans="1:4" ht="15" x14ac:dyDescent="0.25">
      <c r="A1" s="101" t="s">
        <v>465</v>
      </c>
      <c r="B1" s="108" t="s">
        <v>269</v>
      </c>
      <c r="C1" s="102" t="s">
        <v>466</v>
      </c>
      <c r="D1" s="101" t="s">
        <v>269</v>
      </c>
    </row>
    <row r="2" spans="1:4" x14ac:dyDescent="0.2">
      <c r="A2" s="103" t="s">
        <v>213</v>
      </c>
      <c r="B2" s="107">
        <v>221</v>
      </c>
      <c r="C2" s="104" t="s">
        <v>473</v>
      </c>
    </row>
    <row r="3" spans="1:4" x14ac:dyDescent="0.2">
      <c r="A3" s="109" t="s">
        <v>215</v>
      </c>
      <c r="B3" s="110">
        <v>222</v>
      </c>
      <c r="C3" s="106" t="s">
        <v>213</v>
      </c>
      <c r="D3" s="107">
        <v>221</v>
      </c>
    </row>
    <row r="4" spans="1:4" x14ac:dyDescent="0.2">
      <c r="A4" s="109" t="s">
        <v>217</v>
      </c>
      <c r="B4" s="110">
        <v>223</v>
      </c>
      <c r="C4" s="106" t="s">
        <v>215</v>
      </c>
      <c r="D4" s="110">
        <v>222</v>
      </c>
    </row>
    <row r="5" spans="1:4" x14ac:dyDescent="0.2">
      <c r="A5" s="109" t="s">
        <v>219</v>
      </c>
      <c r="B5" s="110">
        <v>231</v>
      </c>
      <c r="C5" s="106" t="s">
        <v>217</v>
      </c>
      <c r="D5" s="110">
        <v>223</v>
      </c>
    </row>
    <row r="6" spans="1:4" x14ac:dyDescent="0.2">
      <c r="A6" s="109" t="s">
        <v>221</v>
      </c>
      <c r="B6" s="110">
        <v>232</v>
      </c>
      <c r="C6" s="111" t="s">
        <v>219</v>
      </c>
      <c r="D6" s="110">
        <v>231</v>
      </c>
    </row>
    <row r="7" spans="1:4" x14ac:dyDescent="0.2">
      <c r="A7" s="103" t="s">
        <v>223</v>
      </c>
      <c r="B7" s="107">
        <v>233</v>
      </c>
      <c r="C7" s="111" t="s">
        <v>221</v>
      </c>
      <c r="D7" s="110">
        <v>232</v>
      </c>
    </row>
    <row r="8" spans="1:4" x14ac:dyDescent="0.2">
      <c r="A8" s="103" t="s">
        <v>225</v>
      </c>
      <c r="B8" s="107">
        <v>241</v>
      </c>
      <c r="C8" s="111" t="s">
        <v>223</v>
      </c>
      <c r="D8" s="107">
        <v>233</v>
      </c>
    </row>
    <row r="9" spans="1:4" x14ac:dyDescent="0.2">
      <c r="A9" s="103" t="s">
        <v>227</v>
      </c>
      <c r="B9" s="107">
        <v>242</v>
      </c>
      <c r="C9" s="111" t="s">
        <v>225</v>
      </c>
      <c r="D9" s="107">
        <v>241</v>
      </c>
    </row>
    <row r="10" spans="1:4" x14ac:dyDescent="0.2">
      <c r="A10" s="103" t="s">
        <v>229</v>
      </c>
      <c r="B10" s="107">
        <v>243</v>
      </c>
      <c r="C10" s="106" t="s">
        <v>227</v>
      </c>
      <c r="D10" s="107">
        <v>242</v>
      </c>
    </row>
    <row r="11" spans="1:4" x14ac:dyDescent="0.2">
      <c r="A11" s="103" t="s">
        <v>231</v>
      </c>
      <c r="B11" s="107">
        <v>244</v>
      </c>
      <c r="C11" s="106" t="s">
        <v>229</v>
      </c>
      <c r="D11" s="107">
        <v>243</v>
      </c>
    </row>
    <row r="12" spans="1:4" x14ac:dyDescent="0.2">
      <c r="C12" s="106" t="s">
        <v>231</v>
      </c>
      <c r="D12" s="107">
        <v>244</v>
      </c>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Tabelle59">
    <tabColor theme="4" tint="0.59999389629810485"/>
  </sheetPr>
  <dimension ref="A1:D148"/>
  <sheetViews>
    <sheetView zoomScaleNormal="100" workbookViewId="0"/>
  </sheetViews>
  <sheetFormatPr baseColWidth="10" defaultColWidth="11" defaultRowHeight="14.25" x14ac:dyDescent="0.2"/>
  <cols>
    <col min="1" max="1" width="32.125" style="103" customWidth="1"/>
    <col min="2" max="2" width="34" style="107" customWidth="1"/>
    <col min="3" max="3" width="56" style="104" bestFit="1" customWidth="1"/>
    <col min="4" max="4" width="54.5" style="103" bestFit="1" customWidth="1"/>
    <col min="5" max="16384" width="11" style="103"/>
  </cols>
  <sheetData>
    <row r="1" spans="1:4" ht="15" x14ac:dyDescent="0.25">
      <c r="A1" s="101" t="s">
        <v>465</v>
      </c>
      <c r="B1" s="108" t="s">
        <v>269</v>
      </c>
      <c r="C1" s="102" t="s">
        <v>466</v>
      </c>
      <c r="D1" s="101" t="s">
        <v>269</v>
      </c>
    </row>
    <row r="2" spans="1:4" x14ac:dyDescent="0.2">
      <c r="A2" s="103" t="s">
        <v>357</v>
      </c>
      <c r="B2" s="103" t="s">
        <v>357</v>
      </c>
      <c r="C2" s="104" t="s">
        <v>474</v>
      </c>
    </row>
    <row r="3" spans="1:4" x14ac:dyDescent="0.2">
      <c r="A3" s="103" t="s">
        <v>359</v>
      </c>
      <c r="B3" s="103" t="s">
        <v>359</v>
      </c>
      <c r="C3" s="105" t="s">
        <v>357</v>
      </c>
      <c r="D3" s="103" t="s">
        <v>357</v>
      </c>
    </row>
    <row r="4" spans="1:4" x14ac:dyDescent="0.2">
      <c r="A4" s="103" t="s">
        <v>360</v>
      </c>
      <c r="B4" s="103" t="s">
        <v>360</v>
      </c>
      <c r="C4" s="105" t="s">
        <v>359</v>
      </c>
      <c r="D4" s="103" t="s">
        <v>359</v>
      </c>
    </row>
    <row r="5" spans="1:4" x14ac:dyDescent="0.2">
      <c r="A5" s="103" t="s">
        <v>361</v>
      </c>
      <c r="B5" s="103" t="s">
        <v>361</v>
      </c>
      <c r="C5" s="105" t="s">
        <v>360</v>
      </c>
      <c r="D5" s="103" t="s">
        <v>360</v>
      </c>
    </row>
    <row r="6" spans="1:4" x14ac:dyDescent="0.2">
      <c r="A6" s="103" t="s">
        <v>362</v>
      </c>
      <c r="B6" s="103" t="s">
        <v>362</v>
      </c>
      <c r="C6" s="105" t="s">
        <v>361</v>
      </c>
      <c r="D6" s="103" t="s">
        <v>361</v>
      </c>
    </row>
    <row r="7" spans="1:4" x14ac:dyDescent="0.2">
      <c r="A7" s="103" t="s">
        <v>363</v>
      </c>
      <c r="B7" s="103" t="s">
        <v>363</v>
      </c>
      <c r="C7" s="105" t="s">
        <v>362</v>
      </c>
      <c r="D7" s="103" t="s">
        <v>362</v>
      </c>
    </row>
    <row r="8" spans="1:4" x14ac:dyDescent="0.2">
      <c r="A8" s="103" t="s">
        <v>364</v>
      </c>
      <c r="B8" s="103" t="s">
        <v>364</v>
      </c>
      <c r="C8" s="105" t="s">
        <v>363</v>
      </c>
      <c r="D8" s="103" t="s">
        <v>363</v>
      </c>
    </row>
    <row r="9" spans="1:4" x14ac:dyDescent="0.2">
      <c r="A9" s="103" t="s">
        <v>365</v>
      </c>
      <c r="B9" s="103" t="s">
        <v>365</v>
      </c>
      <c r="C9" s="105" t="s">
        <v>364</v>
      </c>
      <c r="D9" s="103" t="s">
        <v>364</v>
      </c>
    </row>
    <row r="10" spans="1:4" x14ac:dyDescent="0.2">
      <c r="A10" s="103" t="s">
        <v>366</v>
      </c>
      <c r="B10" s="103" t="s">
        <v>366</v>
      </c>
      <c r="C10" s="105" t="s">
        <v>365</v>
      </c>
      <c r="D10" s="103" t="s">
        <v>365</v>
      </c>
    </row>
    <row r="11" spans="1:4" x14ac:dyDescent="0.2">
      <c r="A11" s="103" t="s">
        <v>367</v>
      </c>
      <c r="B11" s="103" t="s">
        <v>367</v>
      </c>
      <c r="C11" s="105" t="s">
        <v>366</v>
      </c>
      <c r="D11" s="103" t="s">
        <v>366</v>
      </c>
    </row>
    <row r="12" spans="1:4" x14ac:dyDescent="0.2">
      <c r="A12" s="103" t="s">
        <v>368</v>
      </c>
      <c r="B12" s="103" t="s">
        <v>368</v>
      </c>
      <c r="C12" s="105" t="s">
        <v>367</v>
      </c>
      <c r="D12" s="103" t="s">
        <v>367</v>
      </c>
    </row>
    <row r="13" spans="1:4" x14ac:dyDescent="0.2">
      <c r="A13" s="103" t="s">
        <v>369</v>
      </c>
      <c r="B13" s="103" t="s">
        <v>369</v>
      </c>
      <c r="C13" s="105" t="s">
        <v>368</v>
      </c>
      <c r="D13" s="103" t="s">
        <v>368</v>
      </c>
    </row>
    <row r="14" spans="1:4" x14ac:dyDescent="0.2">
      <c r="A14" s="103" t="s">
        <v>358</v>
      </c>
      <c r="B14" s="103" t="s">
        <v>358</v>
      </c>
      <c r="C14" s="105" t="s">
        <v>369</v>
      </c>
      <c r="D14" s="103" t="s">
        <v>369</v>
      </c>
    </row>
    <row r="15" spans="1:4" x14ac:dyDescent="0.2">
      <c r="A15" s="103" t="s">
        <v>370</v>
      </c>
      <c r="B15" s="103" t="s">
        <v>370</v>
      </c>
      <c r="C15" s="105" t="s">
        <v>358</v>
      </c>
      <c r="D15" s="103" t="s">
        <v>358</v>
      </c>
    </row>
    <row r="16" spans="1:4" x14ac:dyDescent="0.2">
      <c r="A16" s="103" t="s">
        <v>371</v>
      </c>
      <c r="B16" s="103" t="s">
        <v>371</v>
      </c>
      <c r="C16" s="105" t="s">
        <v>370</v>
      </c>
      <c r="D16" s="103" t="s">
        <v>370</v>
      </c>
    </row>
    <row r="17" spans="1:4" x14ac:dyDescent="0.2">
      <c r="A17" s="103" t="s">
        <v>372</v>
      </c>
      <c r="B17" s="103" t="s">
        <v>372</v>
      </c>
      <c r="C17" s="105" t="s">
        <v>371</v>
      </c>
      <c r="D17" s="103" t="s">
        <v>371</v>
      </c>
    </row>
    <row r="18" spans="1:4" x14ac:dyDescent="0.2">
      <c r="A18" s="103" t="s">
        <v>373</v>
      </c>
      <c r="B18" s="103" t="s">
        <v>373</v>
      </c>
      <c r="C18" s="105" t="s">
        <v>372</v>
      </c>
      <c r="D18" s="103" t="s">
        <v>372</v>
      </c>
    </row>
    <row r="19" spans="1:4" x14ac:dyDescent="0.2">
      <c r="A19" s="103" t="s">
        <v>374</v>
      </c>
      <c r="B19" s="103" t="s">
        <v>374</v>
      </c>
      <c r="C19" s="105" t="s">
        <v>373</v>
      </c>
      <c r="D19" s="103" t="s">
        <v>373</v>
      </c>
    </row>
    <row r="20" spans="1:4" x14ac:dyDescent="0.2">
      <c r="A20" s="103" t="s">
        <v>375</v>
      </c>
      <c r="B20" s="103" t="s">
        <v>375</v>
      </c>
      <c r="C20" s="105" t="s">
        <v>374</v>
      </c>
      <c r="D20" s="103" t="s">
        <v>374</v>
      </c>
    </row>
    <row r="21" spans="1:4" x14ac:dyDescent="0.2">
      <c r="A21" s="103" t="s">
        <v>376</v>
      </c>
      <c r="B21" s="103" t="s">
        <v>376</v>
      </c>
      <c r="C21" s="105" t="s">
        <v>375</v>
      </c>
      <c r="D21" s="103" t="s">
        <v>375</v>
      </c>
    </row>
    <row r="22" spans="1:4" x14ac:dyDescent="0.2">
      <c r="A22" s="103" t="s">
        <v>377</v>
      </c>
      <c r="B22" s="103" t="s">
        <v>377</v>
      </c>
      <c r="C22" s="105" t="s">
        <v>376</v>
      </c>
      <c r="D22" s="103" t="s">
        <v>376</v>
      </c>
    </row>
    <row r="23" spans="1:4" x14ac:dyDescent="0.2">
      <c r="A23" s="103" t="s">
        <v>378</v>
      </c>
      <c r="B23" s="103" t="s">
        <v>378</v>
      </c>
      <c r="C23" s="105" t="s">
        <v>377</v>
      </c>
      <c r="D23" s="103" t="s">
        <v>377</v>
      </c>
    </row>
    <row r="24" spans="1:4" x14ac:dyDescent="0.2">
      <c r="A24" s="103" t="s">
        <v>379</v>
      </c>
      <c r="B24" s="103" t="s">
        <v>379</v>
      </c>
      <c r="C24" s="105" t="s">
        <v>378</v>
      </c>
      <c r="D24" s="103" t="s">
        <v>378</v>
      </c>
    </row>
    <row r="25" spans="1:4" x14ac:dyDescent="0.2">
      <c r="A25" s="103" t="s">
        <v>710</v>
      </c>
      <c r="B25" s="107" t="s">
        <v>710</v>
      </c>
      <c r="C25" s="105" t="s">
        <v>379</v>
      </c>
      <c r="D25" s="103" t="s">
        <v>379</v>
      </c>
    </row>
    <row r="26" spans="1:4" x14ac:dyDescent="0.2">
      <c r="C26" s="105" t="s">
        <v>710</v>
      </c>
      <c r="D26" s="103" t="s">
        <v>710</v>
      </c>
    </row>
    <row r="27" spans="1:4" x14ac:dyDescent="0.2">
      <c r="C27" s="105"/>
    </row>
    <row r="28" spans="1:4" x14ac:dyDescent="0.2">
      <c r="C28" s="105"/>
    </row>
    <row r="29" spans="1:4" x14ac:dyDescent="0.2">
      <c r="C29" s="105"/>
    </row>
    <row r="30" spans="1:4" x14ac:dyDescent="0.2">
      <c r="C30" s="105"/>
    </row>
    <row r="31" spans="1:4" x14ac:dyDescent="0.2">
      <c r="C31" s="105"/>
    </row>
    <row r="32" spans="1:4" x14ac:dyDescent="0.2">
      <c r="C32" s="105"/>
    </row>
    <row r="33" spans="1:3" x14ac:dyDescent="0.2">
      <c r="C33" s="105"/>
    </row>
    <row r="34" spans="1:3" x14ac:dyDescent="0.2">
      <c r="C34" s="105"/>
    </row>
    <row r="35" spans="1:3" x14ac:dyDescent="0.2">
      <c r="C35" s="105"/>
    </row>
    <row r="36" spans="1:3" x14ac:dyDescent="0.2">
      <c r="C36" s="105"/>
    </row>
    <row r="37" spans="1:3" x14ac:dyDescent="0.2">
      <c r="C37" s="105"/>
    </row>
    <row r="38" spans="1:3" x14ac:dyDescent="0.2">
      <c r="C38" s="105"/>
    </row>
    <row r="39" spans="1:3" x14ac:dyDescent="0.2">
      <c r="A39" s="107"/>
      <c r="C39" s="105"/>
    </row>
    <row r="40" spans="1:3" x14ac:dyDescent="0.2">
      <c r="A40" s="107"/>
      <c r="C40" s="105"/>
    </row>
    <row r="41" spans="1:3" x14ac:dyDescent="0.2">
      <c r="A41" s="109"/>
      <c r="C41" s="105"/>
    </row>
    <row r="42" spans="1:3" x14ac:dyDescent="0.2">
      <c r="A42" s="109"/>
      <c r="C42" s="111"/>
    </row>
    <row r="43" spans="1:3" x14ac:dyDescent="0.2">
      <c r="A43" s="109"/>
      <c r="C43" s="111"/>
    </row>
    <row r="44" spans="1:3" x14ac:dyDescent="0.2">
      <c r="A44" s="109"/>
      <c r="C44" s="111"/>
    </row>
    <row r="45" spans="1:3" x14ac:dyDescent="0.2">
      <c r="A45" s="109"/>
      <c r="C45" s="111"/>
    </row>
    <row r="46" spans="1:3" x14ac:dyDescent="0.2">
      <c r="A46" s="109"/>
      <c r="C46" s="111"/>
    </row>
    <row r="47" spans="1:3" x14ac:dyDescent="0.2">
      <c r="A47" s="109"/>
      <c r="C47" s="111"/>
    </row>
    <row r="48" spans="1:3" x14ac:dyDescent="0.2">
      <c r="A48" s="109"/>
      <c r="C48" s="111"/>
    </row>
    <row r="49" spans="1:3" x14ac:dyDescent="0.2">
      <c r="A49" s="109"/>
      <c r="C49" s="111"/>
    </row>
    <row r="50" spans="1:3" x14ac:dyDescent="0.2">
      <c r="A50" s="109"/>
      <c r="C50" s="111"/>
    </row>
    <row r="51" spans="1:3" x14ac:dyDescent="0.2">
      <c r="A51" s="109"/>
      <c r="C51" s="111"/>
    </row>
    <row r="52" spans="1:3" x14ac:dyDescent="0.2">
      <c r="A52" s="109"/>
      <c r="C52" s="111"/>
    </row>
    <row r="53" spans="1:3" x14ac:dyDescent="0.2">
      <c r="A53" s="109"/>
      <c r="C53" s="111"/>
    </row>
    <row r="54" spans="1:3" x14ac:dyDescent="0.2">
      <c r="A54" s="109"/>
      <c r="C54" s="111"/>
    </row>
    <row r="55" spans="1:3" x14ac:dyDescent="0.2">
      <c r="A55" s="109"/>
      <c r="C55" s="111"/>
    </row>
    <row r="56" spans="1:3" x14ac:dyDescent="0.2">
      <c r="A56" s="109"/>
      <c r="C56" s="111"/>
    </row>
    <row r="57" spans="1:3" x14ac:dyDescent="0.2">
      <c r="A57" s="109"/>
      <c r="C57" s="111"/>
    </row>
    <row r="58" spans="1:3" x14ac:dyDescent="0.2">
      <c r="A58" s="112"/>
      <c r="C58" s="111"/>
    </row>
    <row r="59" spans="1:3" x14ac:dyDescent="0.2">
      <c r="C59" s="103"/>
    </row>
    <row r="60" spans="1:3" x14ac:dyDescent="0.2">
      <c r="C60" s="105"/>
    </row>
    <row r="61" spans="1:3" x14ac:dyDescent="0.2">
      <c r="C61" s="105"/>
    </row>
    <row r="62" spans="1:3" x14ac:dyDescent="0.2">
      <c r="C62" s="105"/>
    </row>
    <row r="63" spans="1:3" x14ac:dyDescent="0.2">
      <c r="C63" s="105"/>
    </row>
    <row r="64" spans="1:3" x14ac:dyDescent="0.2">
      <c r="C64" s="105"/>
    </row>
    <row r="65" spans="3:3" x14ac:dyDescent="0.2">
      <c r="C65" s="105"/>
    </row>
    <row r="66" spans="3:3" x14ac:dyDescent="0.2">
      <c r="C66" s="105"/>
    </row>
    <row r="67" spans="3:3" x14ac:dyDescent="0.2">
      <c r="C67" s="105"/>
    </row>
    <row r="68" spans="3:3" x14ac:dyDescent="0.2">
      <c r="C68" s="105"/>
    </row>
    <row r="69" spans="3:3" x14ac:dyDescent="0.2">
      <c r="C69" s="105"/>
    </row>
    <row r="70" spans="3:3" x14ac:dyDescent="0.2">
      <c r="C70" s="105"/>
    </row>
    <row r="71" spans="3:3" x14ac:dyDescent="0.2">
      <c r="C71" s="105"/>
    </row>
    <row r="72" spans="3:3" x14ac:dyDescent="0.2">
      <c r="C72" s="105"/>
    </row>
    <row r="73" spans="3:3" x14ac:dyDescent="0.2">
      <c r="C73" s="105"/>
    </row>
    <row r="74" spans="3:3" x14ac:dyDescent="0.2">
      <c r="C74" s="105"/>
    </row>
    <row r="75" spans="3:3" x14ac:dyDescent="0.2">
      <c r="C75" s="105"/>
    </row>
    <row r="76" spans="3:3" x14ac:dyDescent="0.2">
      <c r="C76" s="105"/>
    </row>
    <row r="77" spans="3:3" x14ac:dyDescent="0.2">
      <c r="C77" s="105"/>
    </row>
    <row r="78" spans="3:3" x14ac:dyDescent="0.2">
      <c r="C78" s="105"/>
    </row>
    <row r="79" spans="3:3" x14ac:dyDescent="0.2">
      <c r="C79" s="105"/>
    </row>
    <row r="80" spans="3:3" x14ac:dyDescent="0.2">
      <c r="C80" s="105"/>
    </row>
    <row r="81" spans="3:3" x14ac:dyDescent="0.2">
      <c r="C81" s="105"/>
    </row>
    <row r="82" spans="3:3" x14ac:dyDescent="0.2">
      <c r="C82" s="105"/>
    </row>
    <row r="83" spans="3:3" x14ac:dyDescent="0.2">
      <c r="C83" s="105"/>
    </row>
    <row r="84" spans="3:3" x14ac:dyDescent="0.2">
      <c r="C84" s="105"/>
    </row>
    <row r="85" spans="3:3" x14ac:dyDescent="0.2">
      <c r="C85" s="105"/>
    </row>
    <row r="86" spans="3:3" x14ac:dyDescent="0.2">
      <c r="C86" s="105"/>
    </row>
    <row r="87" spans="3:3" x14ac:dyDescent="0.2">
      <c r="C87" s="105"/>
    </row>
    <row r="88" spans="3:3" x14ac:dyDescent="0.2">
      <c r="C88" s="105"/>
    </row>
    <row r="89" spans="3:3" x14ac:dyDescent="0.2">
      <c r="C89" s="105"/>
    </row>
    <row r="90" spans="3:3" x14ac:dyDescent="0.2">
      <c r="C90" s="105"/>
    </row>
    <row r="91" spans="3:3" x14ac:dyDescent="0.2">
      <c r="C91" s="105"/>
    </row>
    <row r="92" spans="3:3" x14ac:dyDescent="0.2">
      <c r="C92" s="105"/>
    </row>
    <row r="93" spans="3:3" x14ac:dyDescent="0.2">
      <c r="C93" s="105"/>
    </row>
    <row r="94" spans="3:3" x14ac:dyDescent="0.2">
      <c r="C94" s="105"/>
    </row>
    <row r="95" spans="3:3" x14ac:dyDescent="0.2">
      <c r="C95" s="105"/>
    </row>
    <row r="96" spans="3:3" x14ac:dyDescent="0.2">
      <c r="C96" s="105"/>
    </row>
    <row r="98" spans="3:3" x14ac:dyDescent="0.2">
      <c r="C98" s="106"/>
    </row>
    <row r="99" spans="3:3" x14ac:dyDescent="0.2">
      <c r="C99" s="106"/>
    </row>
    <row r="100" spans="3:3" x14ac:dyDescent="0.2">
      <c r="C100" s="106"/>
    </row>
    <row r="101" spans="3:3" x14ac:dyDescent="0.2">
      <c r="C101" s="106"/>
    </row>
    <row r="102" spans="3:3" x14ac:dyDescent="0.2">
      <c r="C102" s="106"/>
    </row>
    <row r="103" spans="3:3" x14ac:dyDescent="0.2">
      <c r="C103" s="106"/>
    </row>
    <row r="104" spans="3:3" x14ac:dyDescent="0.2">
      <c r="C104" s="106"/>
    </row>
    <row r="105" spans="3:3" x14ac:dyDescent="0.2">
      <c r="C105" s="106"/>
    </row>
    <row r="106" spans="3:3" x14ac:dyDescent="0.2">
      <c r="C106" s="106"/>
    </row>
    <row r="107" spans="3:3" x14ac:dyDescent="0.2">
      <c r="C107" s="106"/>
    </row>
    <row r="108" spans="3:3" x14ac:dyDescent="0.2">
      <c r="C108" s="111"/>
    </row>
    <row r="109" spans="3:3" x14ac:dyDescent="0.2">
      <c r="C109" s="106"/>
    </row>
    <row r="111" spans="3:3" x14ac:dyDescent="0.2">
      <c r="C111" s="106"/>
    </row>
    <row r="112" spans="3:3" x14ac:dyDescent="0.2">
      <c r="C112" s="106"/>
    </row>
    <row r="113" spans="3:3" x14ac:dyDescent="0.2">
      <c r="C113" s="106"/>
    </row>
    <row r="114" spans="3:3" x14ac:dyDescent="0.2">
      <c r="C114" s="106"/>
    </row>
    <row r="115" spans="3:3" x14ac:dyDescent="0.2">
      <c r="C115" s="106"/>
    </row>
    <row r="116" spans="3:3" x14ac:dyDescent="0.2">
      <c r="C116" s="106"/>
    </row>
    <row r="117" spans="3:3" x14ac:dyDescent="0.2">
      <c r="C117" s="106"/>
    </row>
    <row r="118" spans="3:3" x14ac:dyDescent="0.2">
      <c r="C118" s="106"/>
    </row>
    <row r="119" spans="3:3" x14ac:dyDescent="0.2">
      <c r="C119" s="106"/>
    </row>
    <row r="120" spans="3:3" x14ac:dyDescent="0.2">
      <c r="C120" s="106"/>
    </row>
    <row r="121" spans="3:3" x14ac:dyDescent="0.2">
      <c r="C121" s="106"/>
    </row>
    <row r="122" spans="3:3" x14ac:dyDescent="0.2">
      <c r="C122" s="106"/>
    </row>
    <row r="123" spans="3:3" x14ac:dyDescent="0.2">
      <c r="C123" s="106"/>
    </row>
    <row r="124" spans="3:3" x14ac:dyDescent="0.2">
      <c r="C124" s="106"/>
    </row>
    <row r="125" spans="3:3" x14ac:dyDescent="0.2">
      <c r="C125" s="106"/>
    </row>
    <row r="126" spans="3:3" x14ac:dyDescent="0.2">
      <c r="C126" s="106"/>
    </row>
    <row r="127" spans="3:3" x14ac:dyDescent="0.2">
      <c r="C127" s="106"/>
    </row>
    <row r="128" spans="3:3" x14ac:dyDescent="0.2">
      <c r="C128" s="105"/>
    </row>
    <row r="129" spans="3:3" x14ac:dyDescent="0.2">
      <c r="C129" s="103"/>
    </row>
    <row r="130" spans="3:3" x14ac:dyDescent="0.2">
      <c r="C130" s="106"/>
    </row>
    <row r="131" spans="3:3" x14ac:dyDescent="0.2">
      <c r="C131" s="106"/>
    </row>
    <row r="133" spans="3:3" x14ac:dyDescent="0.2">
      <c r="C133" s="106"/>
    </row>
    <row r="134" spans="3:3" x14ac:dyDescent="0.2">
      <c r="C134" s="106"/>
    </row>
    <row r="135" spans="3:3" x14ac:dyDescent="0.2">
      <c r="C135" s="106"/>
    </row>
    <row r="136" spans="3:3" x14ac:dyDescent="0.2">
      <c r="C136" s="106"/>
    </row>
    <row r="141" spans="3:3" x14ac:dyDescent="0.2">
      <c r="C141" s="103"/>
    </row>
    <row r="142" spans="3:3" x14ac:dyDescent="0.2">
      <c r="C142" s="103"/>
    </row>
    <row r="143" spans="3:3" x14ac:dyDescent="0.2">
      <c r="C143" s="103"/>
    </row>
    <row r="144" spans="3:3" x14ac:dyDescent="0.2">
      <c r="C144" s="103"/>
    </row>
    <row r="145" spans="3:3" x14ac:dyDescent="0.2">
      <c r="C145" s="103"/>
    </row>
    <row r="146" spans="3:3" x14ac:dyDescent="0.2">
      <c r="C146" s="103"/>
    </row>
    <row r="147" spans="3:3" x14ac:dyDescent="0.2">
      <c r="C147" s="103"/>
    </row>
    <row r="148" spans="3:3" x14ac:dyDescent="0.2">
      <c r="C148" s="103"/>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Tabelle60">
    <tabColor theme="4" tint="0.59999389629810485"/>
  </sheetPr>
  <dimension ref="A1:D190"/>
  <sheetViews>
    <sheetView topLeftCell="A152" zoomScaleNormal="100" workbookViewId="0">
      <selection activeCell="E24" sqref="E24"/>
    </sheetView>
  </sheetViews>
  <sheetFormatPr baseColWidth="10" defaultColWidth="11" defaultRowHeight="14.25" x14ac:dyDescent="0.2"/>
  <cols>
    <col min="1" max="1" width="14.5" style="103" bestFit="1" customWidth="1"/>
    <col min="2" max="2" width="11" style="103"/>
    <col min="3" max="3" width="16.125" style="104" bestFit="1" customWidth="1"/>
    <col min="4" max="16384" width="11" style="103"/>
  </cols>
  <sheetData>
    <row r="1" spans="1:4" ht="15" x14ac:dyDescent="0.25">
      <c r="A1" s="101" t="s">
        <v>465</v>
      </c>
      <c r="B1" s="101" t="s">
        <v>269</v>
      </c>
      <c r="C1" s="102" t="s">
        <v>466</v>
      </c>
      <c r="D1" s="101" t="s">
        <v>269</v>
      </c>
    </row>
    <row r="2" spans="1:4" x14ac:dyDescent="0.2">
      <c r="A2" s="103" t="s">
        <v>475</v>
      </c>
      <c r="B2" s="103" t="s">
        <v>475</v>
      </c>
      <c r="C2" s="104" t="s">
        <v>476</v>
      </c>
    </row>
    <row r="3" spans="1:4" x14ac:dyDescent="0.2">
      <c r="A3" s="103" t="s">
        <v>477</v>
      </c>
      <c r="B3" s="103" t="s">
        <v>477</v>
      </c>
      <c r="C3" s="105" t="s">
        <v>475</v>
      </c>
      <c r="D3" s="103" t="s">
        <v>475</v>
      </c>
    </row>
    <row r="4" spans="1:4" x14ac:dyDescent="0.2">
      <c r="A4" s="103" t="s">
        <v>478</v>
      </c>
      <c r="B4" s="103" t="s">
        <v>478</v>
      </c>
      <c r="C4" s="105" t="s">
        <v>477</v>
      </c>
      <c r="D4" s="103" t="s">
        <v>477</v>
      </c>
    </row>
    <row r="5" spans="1:4" x14ac:dyDescent="0.2">
      <c r="A5" s="103" t="s">
        <v>479</v>
      </c>
      <c r="B5" s="103" t="s">
        <v>479</v>
      </c>
      <c r="C5" s="105" t="s">
        <v>478</v>
      </c>
      <c r="D5" s="103" t="s">
        <v>478</v>
      </c>
    </row>
    <row r="6" spans="1:4" x14ac:dyDescent="0.2">
      <c r="A6" s="103" t="s">
        <v>480</v>
      </c>
      <c r="B6" s="103" t="s">
        <v>480</v>
      </c>
      <c r="C6" s="105" t="s">
        <v>479</v>
      </c>
      <c r="D6" s="103" t="s">
        <v>479</v>
      </c>
    </row>
    <row r="7" spans="1:4" x14ac:dyDescent="0.2">
      <c r="A7" s="103" t="s">
        <v>481</v>
      </c>
      <c r="B7" s="103" t="s">
        <v>481</v>
      </c>
      <c r="C7" s="105" t="s">
        <v>480</v>
      </c>
      <c r="D7" s="103" t="s">
        <v>480</v>
      </c>
    </row>
    <row r="8" spans="1:4" x14ac:dyDescent="0.2">
      <c r="A8" s="103" t="s">
        <v>482</v>
      </c>
      <c r="B8" s="103" t="s">
        <v>482</v>
      </c>
      <c r="C8" s="105" t="s">
        <v>481</v>
      </c>
      <c r="D8" s="103" t="s">
        <v>481</v>
      </c>
    </row>
    <row r="9" spans="1:4" x14ac:dyDescent="0.2">
      <c r="A9" s="103" t="s">
        <v>483</v>
      </c>
      <c r="B9" s="103" t="s">
        <v>483</v>
      </c>
      <c r="C9" s="105" t="s">
        <v>482</v>
      </c>
      <c r="D9" s="103" t="s">
        <v>482</v>
      </c>
    </row>
    <row r="10" spans="1:4" x14ac:dyDescent="0.2">
      <c r="A10" s="103" t="s">
        <v>484</v>
      </c>
      <c r="B10" s="103" t="s">
        <v>484</v>
      </c>
      <c r="C10" s="105" t="s">
        <v>483</v>
      </c>
      <c r="D10" s="103" t="s">
        <v>483</v>
      </c>
    </row>
    <row r="11" spans="1:4" x14ac:dyDescent="0.2">
      <c r="A11" s="103" t="s">
        <v>485</v>
      </c>
      <c r="B11" s="103" t="s">
        <v>485</v>
      </c>
      <c r="C11" s="105" t="s">
        <v>484</v>
      </c>
      <c r="D11" s="103" t="s">
        <v>484</v>
      </c>
    </row>
    <row r="12" spans="1:4" x14ac:dyDescent="0.2">
      <c r="A12" s="103" t="s">
        <v>486</v>
      </c>
      <c r="B12" s="103" t="s">
        <v>486</v>
      </c>
      <c r="C12" s="105" t="s">
        <v>485</v>
      </c>
      <c r="D12" s="103" t="s">
        <v>485</v>
      </c>
    </row>
    <row r="13" spans="1:4" x14ac:dyDescent="0.2">
      <c r="A13" s="103" t="s">
        <v>487</v>
      </c>
      <c r="B13" s="103" t="s">
        <v>487</v>
      </c>
      <c r="C13" s="105" t="s">
        <v>486</v>
      </c>
      <c r="D13" s="103" t="s">
        <v>486</v>
      </c>
    </row>
    <row r="14" spans="1:4" x14ac:dyDescent="0.2">
      <c r="A14" s="103" t="s">
        <v>488</v>
      </c>
      <c r="B14" s="103" t="s">
        <v>488</v>
      </c>
      <c r="C14" s="105" t="s">
        <v>487</v>
      </c>
      <c r="D14" s="103" t="s">
        <v>487</v>
      </c>
    </row>
    <row r="15" spans="1:4" x14ac:dyDescent="0.2">
      <c r="A15" s="103" t="s">
        <v>489</v>
      </c>
      <c r="B15" s="103" t="s">
        <v>489</v>
      </c>
      <c r="C15" s="105" t="s">
        <v>488</v>
      </c>
      <c r="D15" s="103" t="s">
        <v>488</v>
      </c>
    </row>
    <row r="16" spans="1:4" x14ac:dyDescent="0.2">
      <c r="A16" s="103" t="s">
        <v>490</v>
      </c>
      <c r="B16" s="103" t="s">
        <v>490</v>
      </c>
      <c r="C16" s="105" t="s">
        <v>489</v>
      </c>
      <c r="D16" s="103" t="s">
        <v>489</v>
      </c>
    </row>
    <row r="17" spans="1:4" x14ac:dyDescent="0.2">
      <c r="A17" s="103" t="s">
        <v>491</v>
      </c>
      <c r="B17" s="103" t="s">
        <v>491</v>
      </c>
      <c r="C17" s="105" t="s">
        <v>490</v>
      </c>
      <c r="D17" s="103" t="s">
        <v>490</v>
      </c>
    </row>
    <row r="18" spans="1:4" x14ac:dyDescent="0.2">
      <c r="A18" s="103" t="s">
        <v>492</v>
      </c>
      <c r="B18" s="103" t="s">
        <v>492</v>
      </c>
      <c r="C18" s="105" t="s">
        <v>491</v>
      </c>
      <c r="D18" s="103" t="s">
        <v>491</v>
      </c>
    </row>
    <row r="19" spans="1:4" x14ac:dyDescent="0.2">
      <c r="A19" s="103" t="s">
        <v>493</v>
      </c>
      <c r="B19" s="103" t="s">
        <v>493</v>
      </c>
      <c r="C19" s="105" t="s">
        <v>492</v>
      </c>
      <c r="D19" s="103" t="s">
        <v>492</v>
      </c>
    </row>
    <row r="20" spans="1:4" x14ac:dyDescent="0.2">
      <c r="A20" s="103" t="s">
        <v>494</v>
      </c>
      <c r="B20" s="103" t="s">
        <v>494</v>
      </c>
      <c r="C20" s="105" t="s">
        <v>493</v>
      </c>
      <c r="D20" s="103" t="s">
        <v>493</v>
      </c>
    </row>
    <row r="21" spans="1:4" x14ac:dyDescent="0.2">
      <c r="A21" s="103" t="s">
        <v>495</v>
      </c>
      <c r="B21" s="103" t="s">
        <v>495</v>
      </c>
      <c r="C21" s="105" t="s">
        <v>494</v>
      </c>
      <c r="D21" s="103" t="s">
        <v>494</v>
      </c>
    </row>
    <row r="22" spans="1:4" x14ac:dyDescent="0.2">
      <c r="A22" s="103" t="s">
        <v>496</v>
      </c>
      <c r="B22" s="103" t="s">
        <v>496</v>
      </c>
      <c r="C22" s="105" t="s">
        <v>495</v>
      </c>
      <c r="D22" s="103" t="s">
        <v>495</v>
      </c>
    </row>
    <row r="23" spans="1:4" x14ac:dyDescent="0.2">
      <c r="A23" s="103" t="s">
        <v>497</v>
      </c>
      <c r="B23" s="103" t="s">
        <v>497</v>
      </c>
      <c r="C23" s="105" t="s">
        <v>496</v>
      </c>
      <c r="D23" s="103" t="s">
        <v>496</v>
      </c>
    </row>
    <row r="24" spans="1:4" x14ac:dyDescent="0.2">
      <c r="A24" s="103" t="s">
        <v>498</v>
      </c>
      <c r="B24" s="103" t="s">
        <v>498</v>
      </c>
      <c r="C24" s="105" t="s">
        <v>497</v>
      </c>
      <c r="D24" s="103" t="s">
        <v>497</v>
      </c>
    </row>
    <row r="25" spans="1:4" x14ac:dyDescent="0.2">
      <c r="A25" s="103" t="s">
        <v>499</v>
      </c>
      <c r="B25" s="103" t="s">
        <v>499</v>
      </c>
      <c r="C25" s="105" t="s">
        <v>498</v>
      </c>
      <c r="D25" s="103" t="s">
        <v>498</v>
      </c>
    </row>
    <row r="26" spans="1:4" x14ac:dyDescent="0.2">
      <c r="A26" s="103" t="s">
        <v>500</v>
      </c>
      <c r="B26" s="103" t="s">
        <v>500</v>
      </c>
      <c r="C26" s="105" t="s">
        <v>499</v>
      </c>
      <c r="D26" s="103" t="s">
        <v>499</v>
      </c>
    </row>
    <row r="27" spans="1:4" x14ac:dyDescent="0.2">
      <c r="A27" s="103" t="s">
        <v>501</v>
      </c>
      <c r="B27" s="103" t="s">
        <v>501</v>
      </c>
      <c r="C27" s="105" t="s">
        <v>500</v>
      </c>
      <c r="D27" s="103" t="s">
        <v>500</v>
      </c>
    </row>
    <row r="28" spans="1:4" x14ac:dyDescent="0.2">
      <c r="A28" s="103" t="s">
        <v>502</v>
      </c>
      <c r="B28" s="103" t="s">
        <v>502</v>
      </c>
      <c r="C28" s="105" t="s">
        <v>501</v>
      </c>
      <c r="D28" s="103" t="s">
        <v>501</v>
      </c>
    </row>
    <row r="29" spans="1:4" x14ac:dyDescent="0.2">
      <c r="A29" s="103" t="s">
        <v>503</v>
      </c>
      <c r="B29" s="103" t="s">
        <v>503</v>
      </c>
      <c r="C29" s="105" t="s">
        <v>502</v>
      </c>
      <c r="D29" s="103" t="s">
        <v>502</v>
      </c>
    </row>
    <row r="30" spans="1:4" x14ac:dyDescent="0.2">
      <c r="A30" s="103" t="s">
        <v>504</v>
      </c>
      <c r="B30" s="103" t="s">
        <v>504</v>
      </c>
      <c r="C30" s="105" t="s">
        <v>503</v>
      </c>
      <c r="D30" s="103" t="s">
        <v>503</v>
      </c>
    </row>
    <row r="31" spans="1:4" x14ac:dyDescent="0.2">
      <c r="A31" s="103" t="s">
        <v>505</v>
      </c>
      <c r="B31" s="103" t="s">
        <v>505</v>
      </c>
      <c r="C31" s="105" t="s">
        <v>504</v>
      </c>
      <c r="D31" s="103" t="s">
        <v>504</v>
      </c>
    </row>
    <row r="32" spans="1:4" x14ac:dyDescent="0.2">
      <c r="A32" s="103" t="s">
        <v>506</v>
      </c>
      <c r="B32" s="103" t="s">
        <v>506</v>
      </c>
      <c r="C32" s="105" t="s">
        <v>505</v>
      </c>
      <c r="D32" s="103" t="s">
        <v>505</v>
      </c>
    </row>
    <row r="33" spans="1:4" x14ac:dyDescent="0.2">
      <c r="A33" s="103" t="s">
        <v>507</v>
      </c>
      <c r="B33" s="103" t="s">
        <v>507</v>
      </c>
      <c r="C33" s="105" t="s">
        <v>506</v>
      </c>
      <c r="D33" s="103" t="s">
        <v>506</v>
      </c>
    </row>
    <row r="34" spans="1:4" x14ac:dyDescent="0.2">
      <c r="A34" s="103" t="s">
        <v>508</v>
      </c>
      <c r="B34" s="103" t="s">
        <v>508</v>
      </c>
      <c r="C34" s="105" t="s">
        <v>507</v>
      </c>
      <c r="D34" s="103" t="s">
        <v>507</v>
      </c>
    </row>
    <row r="35" spans="1:4" x14ac:dyDescent="0.2">
      <c r="A35" s="103" t="s">
        <v>509</v>
      </c>
      <c r="B35" s="103" t="s">
        <v>509</v>
      </c>
      <c r="C35" s="105" t="s">
        <v>508</v>
      </c>
      <c r="D35" s="103" t="s">
        <v>508</v>
      </c>
    </row>
    <row r="36" spans="1:4" x14ac:dyDescent="0.2">
      <c r="A36" s="103" t="s">
        <v>510</v>
      </c>
      <c r="B36" s="103" t="s">
        <v>510</v>
      </c>
      <c r="C36" s="105" t="s">
        <v>509</v>
      </c>
      <c r="D36" s="103" t="s">
        <v>509</v>
      </c>
    </row>
    <row r="37" spans="1:4" x14ac:dyDescent="0.2">
      <c r="A37" s="103" t="s">
        <v>511</v>
      </c>
      <c r="B37" s="103" t="s">
        <v>511</v>
      </c>
      <c r="C37" s="105" t="s">
        <v>510</v>
      </c>
      <c r="D37" s="103" t="s">
        <v>510</v>
      </c>
    </row>
    <row r="38" spans="1:4" x14ac:dyDescent="0.2">
      <c r="A38" s="103" t="s">
        <v>512</v>
      </c>
      <c r="B38" s="103" t="s">
        <v>512</v>
      </c>
      <c r="C38" s="105" t="s">
        <v>511</v>
      </c>
      <c r="D38" s="103" t="s">
        <v>511</v>
      </c>
    </row>
    <row r="39" spans="1:4" x14ac:dyDescent="0.2">
      <c r="A39" s="103" t="s">
        <v>513</v>
      </c>
      <c r="B39" s="103" t="s">
        <v>513</v>
      </c>
      <c r="C39" s="105" t="s">
        <v>512</v>
      </c>
      <c r="D39" s="103" t="s">
        <v>512</v>
      </c>
    </row>
    <row r="40" spans="1:4" x14ac:dyDescent="0.2">
      <c r="A40" s="103" t="s">
        <v>514</v>
      </c>
      <c r="B40" s="103" t="s">
        <v>514</v>
      </c>
      <c r="C40" s="105" t="s">
        <v>513</v>
      </c>
      <c r="D40" s="103" t="s">
        <v>513</v>
      </c>
    </row>
    <row r="41" spans="1:4" x14ac:dyDescent="0.2">
      <c r="A41" s="103" t="s">
        <v>515</v>
      </c>
      <c r="B41" s="103" t="s">
        <v>515</v>
      </c>
      <c r="C41" s="105" t="s">
        <v>514</v>
      </c>
      <c r="D41" s="103" t="s">
        <v>514</v>
      </c>
    </row>
    <row r="42" spans="1:4" x14ac:dyDescent="0.2">
      <c r="A42" s="103" t="s">
        <v>516</v>
      </c>
      <c r="B42" s="103" t="s">
        <v>516</v>
      </c>
      <c r="C42" s="105" t="s">
        <v>515</v>
      </c>
      <c r="D42" s="103" t="s">
        <v>515</v>
      </c>
    </row>
    <row r="43" spans="1:4" x14ac:dyDescent="0.2">
      <c r="A43" s="103" t="s">
        <v>517</v>
      </c>
      <c r="B43" s="103" t="s">
        <v>517</v>
      </c>
      <c r="C43" s="105" t="s">
        <v>516</v>
      </c>
      <c r="D43" s="103" t="s">
        <v>516</v>
      </c>
    </row>
    <row r="44" spans="1:4" x14ac:dyDescent="0.2">
      <c r="A44" s="103" t="s">
        <v>518</v>
      </c>
      <c r="B44" s="103" t="s">
        <v>518</v>
      </c>
      <c r="C44" s="105" t="s">
        <v>517</v>
      </c>
      <c r="D44" s="103" t="s">
        <v>517</v>
      </c>
    </row>
    <row r="45" spans="1:4" x14ac:dyDescent="0.2">
      <c r="A45" s="103" t="s">
        <v>519</v>
      </c>
      <c r="B45" s="103" t="s">
        <v>519</v>
      </c>
      <c r="C45" s="105" t="s">
        <v>518</v>
      </c>
      <c r="D45" s="103" t="s">
        <v>518</v>
      </c>
    </row>
    <row r="46" spans="1:4" x14ac:dyDescent="0.2">
      <c r="A46" s="103" t="s">
        <v>520</v>
      </c>
      <c r="B46" s="103" t="s">
        <v>520</v>
      </c>
      <c r="C46" s="105" t="s">
        <v>519</v>
      </c>
      <c r="D46" s="103" t="s">
        <v>519</v>
      </c>
    </row>
    <row r="47" spans="1:4" x14ac:dyDescent="0.2">
      <c r="A47" s="103" t="s">
        <v>521</v>
      </c>
      <c r="B47" s="103" t="s">
        <v>521</v>
      </c>
      <c r="C47" s="105" t="s">
        <v>520</v>
      </c>
      <c r="D47" s="103" t="s">
        <v>520</v>
      </c>
    </row>
    <row r="48" spans="1:4" x14ac:dyDescent="0.2">
      <c r="A48" s="103" t="s">
        <v>522</v>
      </c>
      <c r="B48" s="103" t="s">
        <v>522</v>
      </c>
      <c r="C48" s="105" t="s">
        <v>521</v>
      </c>
      <c r="D48" s="103" t="s">
        <v>521</v>
      </c>
    </row>
    <row r="49" spans="1:4" x14ac:dyDescent="0.2">
      <c r="A49" s="103" t="s">
        <v>523</v>
      </c>
      <c r="B49" s="103" t="s">
        <v>523</v>
      </c>
      <c r="C49" s="105" t="s">
        <v>522</v>
      </c>
      <c r="D49" s="103" t="s">
        <v>522</v>
      </c>
    </row>
    <row r="50" spans="1:4" x14ac:dyDescent="0.2">
      <c r="A50" s="103" t="s">
        <v>524</v>
      </c>
      <c r="B50" s="103" t="s">
        <v>524</v>
      </c>
      <c r="C50" s="105" t="s">
        <v>523</v>
      </c>
      <c r="D50" s="103" t="s">
        <v>523</v>
      </c>
    </row>
    <row r="51" spans="1:4" x14ac:dyDescent="0.2">
      <c r="A51" s="103" t="s">
        <v>525</v>
      </c>
      <c r="B51" s="103" t="s">
        <v>525</v>
      </c>
      <c r="C51" s="105" t="s">
        <v>524</v>
      </c>
      <c r="D51" s="103" t="s">
        <v>524</v>
      </c>
    </row>
    <row r="52" spans="1:4" x14ac:dyDescent="0.2">
      <c r="A52" s="103" t="s">
        <v>526</v>
      </c>
      <c r="B52" s="103" t="s">
        <v>526</v>
      </c>
      <c r="C52" s="105" t="s">
        <v>525</v>
      </c>
      <c r="D52" s="103" t="s">
        <v>525</v>
      </c>
    </row>
    <row r="53" spans="1:4" x14ac:dyDescent="0.2">
      <c r="A53" s="103" t="s">
        <v>527</v>
      </c>
      <c r="B53" s="103" t="s">
        <v>527</v>
      </c>
      <c r="C53" s="105" t="s">
        <v>526</v>
      </c>
      <c r="D53" s="103" t="s">
        <v>526</v>
      </c>
    </row>
    <row r="54" spans="1:4" x14ac:dyDescent="0.2">
      <c r="A54" s="103" t="s">
        <v>528</v>
      </c>
      <c r="B54" s="103" t="s">
        <v>528</v>
      </c>
      <c r="C54" s="105" t="s">
        <v>527</v>
      </c>
      <c r="D54" s="103" t="s">
        <v>527</v>
      </c>
    </row>
    <row r="55" spans="1:4" x14ac:dyDescent="0.2">
      <c r="A55" s="103" t="s">
        <v>529</v>
      </c>
      <c r="B55" s="103" t="s">
        <v>529</v>
      </c>
      <c r="C55" s="105" t="s">
        <v>528</v>
      </c>
      <c r="D55" s="103" t="s">
        <v>528</v>
      </c>
    </row>
    <row r="56" spans="1:4" x14ac:dyDescent="0.2">
      <c r="A56" s="103" t="s">
        <v>530</v>
      </c>
      <c r="B56" s="103" t="s">
        <v>530</v>
      </c>
      <c r="C56" s="105" t="s">
        <v>529</v>
      </c>
      <c r="D56" s="103" t="s">
        <v>529</v>
      </c>
    </row>
    <row r="57" spans="1:4" x14ac:dyDescent="0.2">
      <c r="A57" s="103" t="s">
        <v>531</v>
      </c>
      <c r="B57" s="103" t="s">
        <v>531</v>
      </c>
      <c r="C57" s="105" t="s">
        <v>530</v>
      </c>
      <c r="D57" s="103" t="s">
        <v>530</v>
      </c>
    </row>
    <row r="58" spans="1:4" x14ac:dyDescent="0.2">
      <c r="A58" s="103" t="s">
        <v>532</v>
      </c>
      <c r="B58" s="103" t="s">
        <v>532</v>
      </c>
      <c r="C58" s="105" t="s">
        <v>531</v>
      </c>
      <c r="D58" s="103" t="s">
        <v>531</v>
      </c>
    </row>
    <row r="59" spans="1:4" x14ac:dyDescent="0.2">
      <c r="A59" s="103" t="s">
        <v>533</v>
      </c>
      <c r="B59" s="103" t="s">
        <v>533</v>
      </c>
      <c r="C59" s="105" t="s">
        <v>532</v>
      </c>
      <c r="D59" s="103" t="s">
        <v>532</v>
      </c>
    </row>
    <row r="60" spans="1:4" x14ac:dyDescent="0.2">
      <c r="A60" s="103" t="s">
        <v>534</v>
      </c>
      <c r="B60" s="103" t="s">
        <v>534</v>
      </c>
      <c r="C60" s="105" t="s">
        <v>533</v>
      </c>
      <c r="D60" s="103" t="s">
        <v>533</v>
      </c>
    </row>
    <row r="61" spans="1:4" x14ac:dyDescent="0.2">
      <c r="A61" s="103" t="s">
        <v>535</v>
      </c>
      <c r="B61" s="103" t="s">
        <v>535</v>
      </c>
      <c r="C61" s="105" t="s">
        <v>534</v>
      </c>
      <c r="D61" s="103" t="s">
        <v>534</v>
      </c>
    </row>
    <row r="62" spans="1:4" x14ac:dyDescent="0.2">
      <c r="A62" s="103" t="s">
        <v>536</v>
      </c>
      <c r="B62" s="103" t="s">
        <v>536</v>
      </c>
      <c r="C62" s="105" t="s">
        <v>535</v>
      </c>
      <c r="D62" s="103" t="s">
        <v>535</v>
      </c>
    </row>
    <row r="63" spans="1:4" x14ac:dyDescent="0.2">
      <c r="A63" s="103" t="s">
        <v>537</v>
      </c>
      <c r="B63" s="103" t="s">
        <v>537</v>
      </c>
      <c r="C63" s="105" t="s">
        <v>536</v>
      </c>
      <c r="D63" s="103" t="s">
        <v>536</v>
      </c>
    </row>
    <row r="64" spans="1:4" x14ac:dyDescent="0.2">
      <c r="A64" s="103" t="s">
        <v>538</v>
      </c>
      <c r="B64" s="103" t="s">
        <v>538</v>
      </c>
      <c r="C64" s="105" t="s">
        <v>537</v>
      </c>
      <c r="D64" s="103" t="s">
        <v>537</v>
      </c>
    </row>
    <row r="65" spans="1:4" x14ac:dyDescent="0.2">
      <c r="A65" s="103" t="s">
        <v>539</v>
      </c>
      <c r="B65" s="103" t="s">
        <v>539</v>
      </c>
      <c r="C65" s="105" t="s">
        <v>538</v>
      </c>
      <c r="D65" s="103" t="s">
        <v>538</v>
      </c>
    </row>
    <row r="66" spans="1:4" x14ac:dyDescent="0.2">
      <c r="A66" s="103" t="s">
        <v>540</v>
      </c>
      <c r="B66" s="103" t="s">
        <v>540</v>
      </c>
      <c r="C66" s="105" t="s">
        <v>539</v>
      </c>
      <c r="D66" s="103" t="s">
        <v>539</v>
      </c>
    </row>
    <row r="67" spans="1:4" x14ac:dyDescent="0.2">
      <c r="A67" s="103" t="s">
        <v>541</v>
      </c>
      <c r="B67" s="103" t="s">
        <v>541</v>
      </c>
      <c r="C67" s="105" t="s">
        <v>540</v>
      </c>
      <c r="D67" s="103" t="s">
        <v>540</v>
      </c>
    </row>
    <row r="68" spans="1:4" x14ac:dyDescent="0.2">
      <c r="A68" s="103" t="s">
        <v>542</v>
      </c>
      <c r="B68" s="103" t="s">
        <v>542</v>
      </c>
      <c r="C68" s="105" t="s">
        <v>541</v>
      </c>
      <c r="D68" s="103" t="s">
        <v>541</v>
      </c>
    </row>
    <row r="69" spans="1:4" x14ac:dyDescent="0.2">
      <c r="A69" s="103" t="s">
        <v>543</v>
      </c>
      <c r="B69" s="103" t="s">
        <v>543</v>
      </c>
      <c r="C69" s="105" t="s">
        <v>542</v>
      </c>
      <c r="D69" s="103" t="s">
        <v>542</v>
      </c>
    </row>
    <row r="70" spans="1:4" x14ac:dyDescent="0.2">
      <c r="A70" s="103" t="s">
        <v>544</v>
      </c>
      <c r="B70" s="103" t="s">
        <v>544</v>
      </c>
      <c r="C70" s="105" t="s">
        <v>543</v>
      </c>
      <c r="D70" s="103" t="s">
        <v>543</v>
      </c>
    </row>
    <row r="71" spans="1:4" x14ac:dyDescent="0.2">
      <c r="A71" s="103" t="s">
        <v>545</v>
      </c>
      <c r="B71" s="103" t="s">
        <v>545</v>
      </c>
      <c r="C71" s="105" t="s">
        <v>544</v>
      </c>
      <c r="D71" s="103" t="s">
        <v>544</v>
      </c>
    </row>
    <row r="72" spans="1:4" x14ac:dyDescent="0.2">
      <c r="A72" s="103" t="s">
        <v>546</v>
      </c>
      <c r="B72" s="103" t="s">
        <v>546</v>
      </c>
      <c r="C72" s="105" t="s">
        <v>545</v>
      </c>
      <c r="D72" s="103" t="s">
        <v>545</v>
      </c>
    </row>
    <row r="73" spans="1:4" x14ac:dyDescent="0.2">
      <c r="A73" s="103" t="s">
        <v>547</v>
      </c>
      <c r="B73" s="103" t="s">
        <v>547</v>
      </c>
      <c r="C73" s="105" t="s">
        <v>546</v>
      </c>
      <c r="D73" s="103" t="s">
        <v>546</v>
      </c>
    </row>
    <row r="74" spans="1:4" x14ac:dyDescent="0.2">
      <c r="A74" s="103" t="s">
        <v>548</v>
      </c>
      <c r="B74" s="103" t="s">
        <v>548</v>
      </c>
      <c r="C74" s="105" t="s">
        <v>547</v>
      </c>
      <c r="D74" s="103" t="s">
        <v>547</v>
      </c>
    </row>
    <row r="75" spans="1:4" x14ac:dyDescent="0.2">
      <c r="A75" s="103" t="s">
        <v>549</v>
      </c>
      <c r="B75" s="103" t="s">
        <v>549</v>
      </c>
      <c r="C75" s="105" t="s">
        <v>548</v>
      </c>
      <c r="D75" s="103" t="s">
        <v>548</v>
      </c>
    </row>
    <row r="76" spans="1:4" x14ac:dyDescent="0.2">
      <c r="A76" s="103" t="s">
        <v>550</v>
      </c>
      <c r="B76" s="103" t="s">
        <v>550</v>
      </c>
      <c r="C76" s="105" t="s">
        <v>549</v>
      </c>
      <c r="D76" s="103" t="s">
        <v>549</v>
      </c>
    </row>
    <row r="77" spans="1:4" x14ac:dyDescent="0.2">
      <c r="A77" s="103" t="s">
        <v>551</v>
      </c>
      <c r="B77" s="103" t="s">
        <v>551</v>
      </c>
      <c r="C77" s="105" t="s">
        <v>550</v>
      </c>
      <c r="D77" s="103" t="s">
        <v>550</v>
      </c>
    </row>
    <row r="78" spans="1:4" x14ac:dyDescent="0.2">
      <c r="A78" s="103" t="s">
        <v>552</v>
      </c>
      <c r="B78" s="103" t="s">
        <v>552</v>
      </c>
      <c r="C78" s="105" t="s">
        <v>551</v>
      </c>
      <c r="D78" s="103" t="s">
        <v>551</v>
      </c>
    </row>
    <row r="79" spans="1:4" x14ac:dyDescent="0.2">
      <c r="A79" s="103" t="s">
        <v>553</v>
      </c>
      <c r="B79" s="103" t="s">
        <v>553</v>
      </c>
      <c r="C79" s="105" t="s">
        <v>552</v>
      </c>
      <c r="D79" s="103" t="s">
        <v>552</v>
      </c>
    </row>
    <row r="80" spans="1:4" x14ac:dyDescent="0.2">
      <c r="A80" s="103" t="s">
        <v>554</v>
      </c>
      <c r="B80" s="103" t="s">
        <v>554</v>
      </c>
      <c r="C80" s="105" t="s">
        <v>553</v>
      </c>
      <c r="D80" s="103" t="s">
        <v>553</v>
      </c>
    </row>
    <row r="81" spans="1:4" x14ac:dyDescent="0.2">
      <c r="A81" s="103" t="s">
        <v>555</v>
      </c>
      <c r="B81" s="103" t="s">
        <v>555</v>
      </c>
      <c r="C81" s="105" t="s">
        <v>554</v>
      </c>
      <c r="D81" s="103" t="s">
        <v>554</v>
      </c>
    </row>
    <row r="82" spans="1:4" x14ac:dyDescent="0.2">
      <c r="A82" s="103" t="s">
        <v>556</v>
      </c>
      <c r="B82" s="103" t="s">
        <v>556</v>
      </c>
      <c r="C82" s="105" t="s">
        <v>555</v>
      </c>
      <c r="D82" s="103" t="s">
        <v>555</v>
      </c>
    </row>
    <row r="83" spans="1:4" x14ac:dyDescent="0.2">
      <c r="A83" s="103" t="s">
        <v>557</v>
      </c>
      <c r="B83" s="103" t="s">
        <v>557</v>
      </c>
      <c r="C83" s="105" t="s">
        <v>556</v>
      </c>
      <c r="D83" s="103" t="s">
        <v>556</v>
      </c>
    </row>
    <row r="84" spans="1:4" x14ac:dyDescent="0.2">
      <c r="A84" s="103" t="s">
        <v>558</v>
      </c>
      <c r="B84" s="103" t="s">
        <v>558</v>
      </c>
      <c r="C84" s="105" t="s">
        <v>557</v>
      </c>
      <c r="D84" s="103" t="s">
        <v>557</v>
      </c>
    </row>
    <row r="85" spans="1:4" x14ac:dyDescent="0.2">
      <c r="A85" s="103" t="s">
        <v>559</v>
      </c>
      <c r="B85" s="103" t="s">
        <v>559</v>
      </c>
      <c r="C85" s="105" t="s">
        <v>558</v>
      </c>
      <c r="D85" s="103" t="s">
        <v>558</v>
      </c>
    </row>
    <row r="86" spans="1:4" x14ac:dyDescent="0.2">
      <c r="A86" s="103" t="s">
        <v>560</v>
      </c>
      <c r="B86" s="103" t="s">
        <v>560</v>
      </c>
      <c r="C86" s="105" t="s">
        <v>559</v>
      </c>
      <c r="D86" s="103" t="s">
        <v>559</v>
      </c>
    </row>
    <row r="87" spans="1:4" x14ac:dyDescent="0.2">
      <c r="A87" s="103" t="s">
        <v>561</v>
      </c>
      <c r="B87" s="103" t="s">
        <v>561</v>
      </c>
      <c r="C87" s="105" t="s">
        <v>560</v>
      </c>
      <c r="D87" s="103" t="s">
        <v>560</v>
      </c>
    </row>
    <row r="88" spans="1:4" x14ac:dyDescent="0.2">
      <c r="A88" s="103" t="s">
        <v>562</v>
      </c>
      <c r="B88" s="103" t="s">
        <v>562</v>
      </c>
      <c r="C88" s="105" t="s">
        <v>561</v>
      </c>
      <c r="D88" s="103" t="s">
        <v>561</v>
      </c>
    </row>
    <row r="89" spans="1:4" x14ac:dyDescent="0.2">
      <c r="A89" s="103" t="s">
        <v>563</v>
      </c>
      <c r="B89" s="103" t="s">
        <v>563</v>
      </c>
      <c r="C89" s="105" t="s">
        <v>562</v>
      </c>
      <c r="D89" s="103" t="s">
        <v>562</v>
      </c>
    </row>
    <row r="90" spans="1:4" x14ac:dyDescent="0.2">
      <c r="A90" s="103" t="s">
        <v>564</v>
      </c>
      <c r="B90" s="103" t="s">
        <v>564</v>
      </c>
      <c r="C90" s="105" t="s">
        <v>563</v>
      </c>
      <c r="D90" s="103" t="s">
        <v>563</v>
      </c>
    </row>
    <row r="91" spans="1:4" x14ac:dyDescent="0.2">
      <c r="A91" s="103" t="s">
        <v>565</v>
      </c>
      <c r="B91" s="103" t="s">
        <v>565</v>
      </c>
      <c r="C91" s="105" t="s">
        <v>564</v>
      </c>
      <c r="D91" s="103" t="s">
        <v>564</v>
      </c>
    </row>
    <row r="92" spans="1:4" x14ac:dyDescent="0.2">
      <c r="A92" s="103" t="s">
        <v>566</v>
      </c>
      <c r="B92" s="103" t="s">
        <v>566</v>
      </c>
      <c r="C92" s="105" t="s">
        <v>565</v>
      </c>
      <c r="D92" s="103" t="s">
        <v>565</v>
      </c>
    </row>
    <row r="93" spans="1:4" x14ac:dyDescent="0.2">
      <c r="A93" s="103" t="s">
        <v>567</v>
      </c>
      <c r="B93" s="103" t="s">
        <v>567</v>
      </c>
      <c r="C93" s="105" t="s">
        <v>566</v>
      </c>
      <c r="D93" s="103" t="s">
        <v>566</v>
      </c>
    </row>
    <row r="94" spans="1:4" x14ac:dyDescent="0.2">
      <c r="A94" s="103" t="s">
        <v>568</v>
      </c>
      <c r="B94" s="103" t="s">
        <v>568</v>
      </c>
      <c r="C94" s="105" t="s">
        <v>567</v>
      </c>
      <c r="D94" s="103" t="s">
        <v>567</v>
      </c>
    </row>
    <row r="95" spans="1:4" x14ac:dyDescent="0.2">
      <c r="A95" s="103" t="s">
        <v>569</v>
      </c>
      <c r="B95" s="103" t="s">
        <v>569</v>
      </c>
      <c r="C95" s="105" t="s">
        <v>568</v>
      </c>
      <c r="D95" s="103" t="s">
        <v>568</v>
      </c>
    </row>
    <row r="96" spans="1:4" x14ac:dyDescent="0.2">
      <c r="A96" s="103" t="s">
        <v>570</v>
      </c>
      <c r="B96" s="103" t="s">
        <v>570</v>
      </c>
      <c r="C96" s="105" t="s">
        <v>569</v>
      </c>
      <c r="D96" s="103" t="s">
        <v>569</v>
      </c>
    </row>
    <row r="97" spans="1:4" x14ac:dyDescent="0.2">
      <c r="A97" s="103" t="s">
        <v>571</v>
      </c>
      <c r="B97" s="103" t="s">
        <v>571</v>
      </c>
      <c r="C97" s="105" t="s">
        <v>570</v>
      </c>
      <c r="D97" s="103" t="s">
        <v>570</v>
      </c>
    </row>
    <row r="98" spans="1:4" x14ac:dyDescent="0.2">
      <c r="A98" s="103" t="s">
        <v>572</v>
      </c>
      <c r="B98" s="103" t="s">
        <v>572</v>
      </c>
      <c r="C98" s="105" t="s">
        <v>571</v>
      </c>
      <c r="D98" s="103" t="s">
        <v>571</v>
      </c>
    </row>
    <row r="99" spans="1:4" x14ac:dyDescent="0.2">
      <c r="A99" s="103" t="s">
        <v>573</v>
      </c>
      <c r="B99" s="103" t="s">
        <v>573</v>
      </c>
      <c r="C99" s="105" t="s">
        <v>572</v>
      </c>
      <c r="D99" s="103" t="s">
        <v>572</v>
      </c>
    </row>
    <row r="100" spans="1:4" x14ac:dyDescent="0.2">
      <c r="A100" s="103" t="s">
        <v>574</v>
      </c>
      <c r="B100" s="103" t="s">
        <v>574</v>
      </c>
      <c r="C100" s="105" t="s">
        <v>573</v>
      </c>
      <c r="D100" s="103" t="s">
        <v>573</v>
      </c>
    </row>
    <row r="101" spans="1:4" x14ac:dyDescent="0.2">
      <c r="A101" s="103" t="s">
        <v>575</v>
      </c>
      <c r="B101" s="103" t="s">
        <v>575</v>
      </c>
      <c r="C101" s="105" t="s">
        <v>574</v>
      </c>
      <c r="D101" s="103" t="s">
        <v>574</v>
      </c>
    </row>
    <row r="102" spans="1:4" x14ac:dyDescent="0.2">
      <c r="A102" s="103" t="s">
        <v>576</v>
      </c>
      <c r="B102" s="103" t="s">
        <v>576</v>
      </c>
      <c r="C102" s="105" t="s">
        <v>575</v>
      </c>
      <c r="D102" s="103" t="s">
        <v>575</v>
      </c>
    </row>
    <row r="103" spans="1:4" x14ac:dyDescent="0.2">
      <c r="A103" s="103" t="s">
        <v>577</v>
      </c>
      <c r="B103" s="103" t="s">
        <v>577</v>
      </c>
      <c r="C103" s="105" t="s">
        <v>576</v>
      </c>
      <c r="D103" s="103" t="s">
        <v>576</v>
      </c>
    </row>
    <row r="104" spans="1:4" x14ac:dyDescent="0.2">
      <c r="A104" s="103" t="s">
        <v>578</v>
      </c>
      <c r="B104" s="103" t="s">
        <v>578</v>
      </c>
      <c r="C104" s="105" t="s">
        <v>577</v>
      </c>
      <c r="D104" s="103" t="s">
        <v>577</v>
      </c>
    </row>
    <row r="105" spans="1:4" x14ac:dyDescent="0.2">
      <c r="A105" s="103" t="s">
        <v>579</v>
      </c>
      <c r="B105" s="103" t="s">
        <v>579</v>
      </c>
      <c r="C105" s="105" t="s">
        <v>578</v>
      </c>
      <c r="D105" s="103" t="s">
        <v>578</v>
      </c>
    </row>
    <row r="106" spans="1:4" x14ac:dyDescent="0.2">
      <c r="A106" s="103" t="s">
        <v>580</v>
      </c>
      <c r="B106" s="103" t="s">
        <v>580</v>
      </c>
      <c r="C106" s="105" t="s">
        <v>579</v>
      </c>
      <c r="D106" s="103" t="s">
        <v>579</v>
      </c>
    </row>
    <row r="107" spans="1:4" x14ac:dyDescent="0.2">
      <c r="A107" s="103" t="s">
        <v>581</v>
      </c>
      <c r="B107" s="103" t="s">
        <v>581</v>
      </c>
      <c r="C107" s="105" t="s">
        <v>580</v>
      </c>
      <c r="D107" s="103" t="s">
        <v>580</v>
      </c>
    </row>
    <row r="108" spans="1:4" x14ac:dyDescent="0.2">
      <c r="A108" s="103" t="s">
        <v>582</v>
      </c>
      <c r="B108" s="103" t="s">
        <v>582</v>
      </c>
      <c r="C108" s="105" t="s">
        <v>581</v>
      </c>
      <c r="D108" s="103" t="s">
        <v>581</v>
      </c>
    </row>
    <row r="109" spans="1:4" x14ac:dyDescent="0.2">
      <c r="A109" s="103" t="s">
        <v>583</v>
      </c>
      <c r="B109" s="103" t="s">
        <v>583</v>
      </c>
      <c r="C109" s="105" t="s">
        <v>582</v>
      </c>
      <c r="D109" s="103" t="s">
        <v>582</v>
      </c>
    </row>
    <row r="110" spans="1:4" x14ac:dyDescent="0.2">
      <c r="A110" s="103" t="s">
        <v>584</v>
      </c>
      <c r="B110" s="103" t="s">
        <v>584</v>
      </c>
      <c r="C110" s="105" t="s">
        <v>583</v>
      </c>
      <c r="D110" s="103" t="s">
        <v>583</v>
      </c>
    </row>
    <row r="111" spans="1:4" x14ac:dyDescent="0.2">
      <c r="A111" s="103" t="s">
        <v>585</v>
      </c>
      <c r="B111" s="103" t="s">
        <v>585</v>
      </c>
      <c r="C111" s="105" t="s">
        <v>584</v>
      </c>
      <c r="D111" s="103" t="s">
        <v>584</v>
      </c>
    </row>
    <row r="112" spans="1:4" x14ac:dyDescent="0.2">
      <c r="A112" s="103" t="s">
        <v>586</v>
      </c>
      <c r="B112" s="103" t="s">
        <v>586</v>
      </c>
      <c r="C112" s="105" t="s">
        <v>585</v>
      </c>
      <c r="D112" s="103" t="s">
        <v>585</v>
      </c>
    </row>
    <row r="113" spans="1:4" x14ac:dyDescent="0.2">
      <c r="A113" s="103" t="s">
        <v>587</v>
      </c>
      <c r="B113" s="103" t="s">
        <v>587</v>
      </c>
      <c r="C113" s="105" t="s">
        <v>586</v>
      </c>
      <c r="D113" s="103" t="s">
        <v>586</v>
      </c>
    </row>
    <row r="114" spans="1:4" x14ac:dyDescent="0.2">
      <c r="A114" s="103" t="s">
        <v>588</v>
      </c>
      <c r="B114" s="103" t="s">
        <v>588</v>
      </c>
      <c r="C114" s="105" t="s">
        <v>587</v>
      </c>
      <c r="D114" s="103" t="s">
        <v>587</v>
      </c>
    </row>
    <row r="115" spans="1:4" x14ac:dyDescent="0.2">
      <c r="A115" s="103" t="s">
        <v>589</v>
      </c>
      <c r="B115" s="103" t="s">
        <v>589</v>
      </c>
      <c r="C115" s="105" t="s">
        <v>588</v>
      </c>
      <c r="D115" s="103" t="s">
        <v>588</v>
      </c>
    </row>
    <row r="116" spans="1:4" x14ac:dyDescent="0.2">
      <c r="A116" s="103" t="s">
        <v>590</v>
      </c>
      <c r="B116" s="103" t="s">
        <v>590</v>
      </c>
      <c r="C116" s="105" t="s">
        <v>589</v>
      </c>
      <c r="D116" s="103" t="s">
        <v>589</v>
      </c>
    </row>
    <row r="117" spans="1:4" x14ac:dyDescent="0.2">
      <c r="A117" s="103" t="s">
        <v>591</v>
      </c>
      <c r="B117" s="103" t="s">
        <v>591</v>
      </c>
      <c r="C117" s="105" t="s">
        <v>590</v>
      </c>
      <c r="D117" s="103" t="s">
        <v>590</v>
      </c>
    </row>
    <row r="118" spans="1:4" x14ac:dyDescent="0.2">
      <c r="A118" s="103" t="s">
        <v>592</v>
      </c>
      <c r="B118" s="103" t="s">
        <v>592</v>
      </c>
      <c r="C118" s="105" t="s">
        <v>591</v>
      </c>
      <c r="D118" s="103" t="s">
        <v>591</v>
      </c>
    </row>
    <row r="119" spans="1:4" x14ac:dyDescent="0.2">
      <c r="A119" s="103" t="s">
        <v>593</v>
      </c>
      <c r="B119" s="103" t="s">
        <v>593</v>
      </c>
      <c r="C119" s="105" t="s">
        <v>592</v>
      </c>
      <c r="D119" s="103" t="s">
        <v>592</v>
      </c>
    </row>
    <row r="120" spans="1:4" x14ac:dyDescent="0.2">
      <c r="A120" s="103" t="s">
        <v>594</v>
      </c>
      <c r="B120" s="103" t="s">
        <v>594</v>
      </c>
      <c r="C120" s="105" t="s">
        <v>593</v>
      </c>
      <c r="D120" s="103" t="s">
        <v>593</v>
      </c>
    </row>
    <row r="121" spans="1:4" x14ac:dyDescent="0.2">
      <c r="A121" s="103" t="s">
        <v>595</v>
      </c>
      <c r="B121" s="103" t="s">
        <v>595</v>
      </c>
      <c r="C121" s="105" t="s">
        <v>594</v>
      </c>
      <c r="D121" s="103" t="s">
        <v>594</v>
      </c>
    </row>
    <row r="122" spans="1:4" x14ac:dyDescent="0.2">
      <c r="A122" s="103" t="s">
        <v>596</v>
      </c>
      <c r="B122" s="103" t="s">
        <v>596</v>
      </c>
      <c r="C122" s="105" t="s">
        <v>595</v>
      </c>
      <c r="D122" s="103" t="s">
        <v>595</v>
      </c>
    </row>
    <row r="123" spans="1:4" x14ac:dyDescent="0.2">
      <c r="A123" s="103" t="s">
        <v>597</v>
      </c>
      <c r="B123" s="103" t="s">
        <v>597</v>
      </c>
      <c r="C123" s="105" t="s">
        <v>596</v>
      </c>
      <c r="D123" s="103" t="s">
        <v>596</v>
      </c>
    </row>
    <row r="124" spans="1:4" x14ac:dyDescent="0.2">
      <c r="A124" s="103" t="s">
        <v>598</v>
      </c>
      <c r="B124" s="103" t="s">
        <v>598</v>
      </c>
      <c r="C124" s="105" t="s">
        <v>597</v>
      </c>
      <c r="D124" s="103" t="s">
        <v>597</v>
      </c>
    </row>
    <row r="125" spans="1:4" x14ac:dyDescent="0.2">
      <c r="A125" s="103" t="s">
        <v>599</v>
      </c>
      <c r="B125" s="103" t="s">
        <v>599</v>
      </c>
      <c r="C125" s="105" t="s">
        <v>598</v>
      </c>
      <c r="D125" s="103" t="s">
        <v>598</v>
      </c>
    </row>
    <row r="126" spans="1:4" x14ac:dyDescent="0.2">
      <c r="A126" s="103" t="s">
        <v>600</v>
      </c>
      <c r="B126" s="103" t="s">
        <v>600</v>
      </c>
      <c r="C126" s="105" t="s">
        <v>599</v>
      </c>
      <c r="D126" s="103" t="s">
        <v>599</v>
      </c>
    </row>
    <row r="127" spans="1:4" x14ac:dyDescent="0.2">
      <c r="A127" s="103" t="s">
        <v>601</v>
      </c>
      <c r="B127" s="103" t="s">
        <v>601</v>
      </c>
      <c r="C127" s="105" t="s">
        <v>600</v>
      </c>
      <c r="D127" s="103" t="s">
        <v>600</v>
      </c>
    </row>
    <row r="128" spans="1:4" x14ac:dyDescent="0.2">
      <c r="A128" s="103" t="s">
        <v>602</v>
      </c>
      <c r="B128" s="103" t="s">
        <v>602</v>
      </c>
      <c r="C128" s="105" t="s">
        <v>601</v>
      </c>
      <c r="D128" s="103" t="s">
        <v>601</v>
      </c>
    </row>
    <row r="129" spans="1:4" x14ac:dyDescent="0.2">
      <c r="A129" s="103" t="s">
        <v>603</v>
      </c>
      <c r="B129" s="103" t="s">
        <v>603</v>
      </c>
      <c r="C129" s="105" t="s">
        <v>602</v>
      </c>
      <c r="D129" s="103" t="s">
        <v>602</v>
      </c>
    </row>
    <row r="130" spans="1:4" x14ac:dyDescent="0.2">
      <c r="A130" s="103" t="s">
        <v>604</v>
      </c>
      <c r="B130" s="103" t="s">
        <v>604</v>
      </c>
      <c r="C130" s="105" t="s">
        <v>603</v>
      </c>
      <c r="D130" s="103" t="s">
        <v>603</v>
      </c>
    </row>
    <row r="131" spans="1:4" x14ac:dyDescent="0.2">
      <c r="A131" s="103" t="s">
        <v>605</v>
      </c>
      <c r="B131" s="103" t="s">
        <v>605</v>
      </c>
      <c r="C131" s="105" t="s">
        <v>604</v>
      </c>
      <c r="D131" s="103" t="s">
        <v>604</v>
      </c>
    </row>
    <row r="132" spans="1:4" x14ac:dyDescent="0.2">
      <c r="A132" s="103" t="s">
        <v>606</v>
      </c>
      <c r="B132" s="103" t="s">
        <v>606</v>
      </c>
      <c r="C132" s="105" t="s">
        <v>605</v>
      </c>
      <c r="D132" s="103" t="s">
        <v>605</v>
      </c>
    </row>
    <row r="133" spans="1:4" x14ac:dyDescent="0.2">
      <c r="A133" s="103" t="s">
        <v>607</v>
      </c>
      <c r="B133" s="103" t="s">
        <v>607</v>
      </c>
      <c r="C133" s="105" t="s">
        <v>606</v>
      </c>
      <c r="D133" s="103" t="s">
        <v>606</v>
      </c>
    </row>
    <row r="134" spans="1:4" x14ac:dyDescent="0.2">
      <c r="A134" s="103" t="s">
        <v>608</v>
      </c>
      <c r="B134" s="103" t="s">
        <v>608</v>
      </c>
      <c r="C134" s="105" t="s">
        <v>607</v>
      </c>
      <c r="D134" s="103" t="s">
        <v>607</v>
      </c>
    </row>
    <row r="135" spans="1:4" x14ac:dyDescent="0.2">
      <c r="A135" s="103" t="s">
        <v>609</v>
      </c>
      <c r="B135" s="103" t="s">
        <v>609</v>
      </c>
      <c r="C135" s="105" t="s">
        <v>608</v>
      </c>
      <c r="D135" s="103" t="s">
        <v>608</v>
      </c>
    </row>
    <row r="136" spans="1:4" x14ac:dyDescent="0.2">
      <c r="A136" s="103" t="s">
        <v>610</v>
      </c>
      <c r="B136" s="103" t="s">
        <v>610</v>
      </c>
      <c r="C136" s="105" t="s">
        <v>609</v>
      </c>
      <c r="D136" s="103" t="s">
        <v>609</v>
      </c>
    </row>
    <row r="137" spans="1:4" x14ac:dyDescent="0.2">
      <c r="A137" s="103" t="s">
        <v>611</v>
      </c>
      <c r="B137" s="103" t="s">
        <v>611</v>
      </c>
      <c r="C137" s="105" t="s">
        <v>610</v>
      </c>
      <c r="D137" s="103" t="s">
        <v>610</v>
      </c>
    </row>
    <row r="138" spans="1:4" x14ac:dyDescent="0.2">
      <c r="A138" s="103" t="s">
        <v>612</v>
      </c>
      <c r="B138" s="103" t="s">
        <v>612</v>
      </c>
      <c r="C138" s="105" t="s">
        <v>611</v>
      </c>
      <c r="D138" s="103" t="s">
        <v>611</v>
      </c>
    </row>
    <row r="139" spans="1:4" x14ac:dyDescent="0.2">
      <c r="A139" s="103" t="s">
        <v>613</v>
      </c>
      <c r="B139" s="103" t="s">
        <v>613</v>
      </c>
      <c r="C139" s="105" t="s">
        <v>612</v>
      </c>
      <c r="D139" s="103" t="s">
        <v>612</v>
      </c>
    </row>
    <row r="140" spans="1:4" x14ac:dyDescent="0.2">
      <c r="A140" s="103" t="s">
        <v>614</v>
      </c>
      <c r="B140" s="103" t="s">
        <v>614</v>
      </c>
      <c r="C140" s="105" t="s">
        <v>613</v>
      </c>
      <c r="D140" s="103" t="s">
        <v>613</v>
      </c>
    </row>
    <row r="141" spans="1:4" x14ac:dyDescent="0.2">
      <c r="A141" s="103" t="s">
        <v>615</v>
      </c>
      <c r="B141" s="103" t="s">
        <v>615</v>
      </c>
      <c r="C141" s="105" t="s">
        <v>614</v>
      </c>
      <c r="D141" s="103" t="s">
        <v>614</v>
      </c>
    </row>
    <row r="142" spans="1:4" x14ac:dyDescent="0.2">
      <c r="A142" s="103" t="s">
        <v>616</v>
      </c>
      <c r="B142" s="103" t="s">
        <v>616</v>
      </c>
      <c r="C142" s="105" t="s">
        <v>615</v>
      </c>
      <c r="D142" s="103" t="s">
        <v>615</v>
      </c>
    </row>
    <row r="143" spans="1:4" x14ac:dyDescent="0.2">
      <c r="A143" s="103" t="s">
        <v>617</v>
      </c>
      <c r="B143" s="103" t="s">
        <v>617</v>
      </c>
      <c r="C143" s="105" t="s">
        <v>616</v>
      </c>
      <c r="D143" s="103" t="s">
        <v>616</v>
      </c>
    </row>
    <row r="144" spans="1:4" x14ac:dyDescent="0.2">
      <c r="A144" s="103" t="s">
        <v>618</v>
      </c>
      <c r="B144" s="103" t="s">
        <v>618</v>
      </c>
      <c r="C144" s="105" t="s">
        <v>617</v>
      </c>
      <c r="D144" s="103" t="s">
        <v>617</v>
      </c>
    </row>
    <row r="145" spans="1:4" x14ac:dyDescent="0.2">
      <c r="A145" s="103" t="s">
        <v>619</v>
      </c>
      <c r="B145" s="103" t="s">
        <v>619</v>
      </c>
      <c r="C145" s="105" t="s">
        <v>618</v>
      </c>
      <c r="D145" s="103" t="s">
        <v>618</v>
      </c>
    </row>
    <row r="146" spans="1:4" x14ac:dyDescent="0.2">
      <c r="A146" s="103" t="s">
        <v>620</v>
      </c>
      <c r="B146" s="103" t="s">
        <v>620</v>
      </c>
      <c r="C146" s="105" t="s">
        <v>619</v>
      </c>
      <c r="D146" s="103" t="s">
        <v>619</v>
      </c>
    </row>
    <row r="147" spans="1:4" x14ac:dyDescent="0.2">
      <c r="A147" s="103" t="s">
        <v>621</v>
      </c>
      <c r="B147" s="103" t="s">
        <v>621</v>
      </c>
      <c r="C147" s="105" t="s">
        <v>620</v>
      </c>
      <c r="D147" s="103" t="s">
        <v>620</v>
      </c>
    </row>
    <row r="148" spans="1:4" x14ac:dyDescent="0.2">
      <c r="A148" s="103" t="s">
        <v>622</v>
      </c>
      <c r="B148" s="103" t="s">
        <v>622</v>
      </c>
      <c r="C148" s="105" t="s">
        <v>621</v>
      </c>
      <c r="D148" s="103" t="s">
        <v>621</v>
      </c>
    </row>
    <row r="149" spans="1:4" x14ac:dyDescent="0.2">
      <c r="A149" s="103" t="s">
        <v>623</v>
      </c>
      <c r="B149" s="103" t="s">
        <v>623</v>
      </c>
      <c r="C149" s="105" t="s">
        <v>622</v>
      </c>
      <c r="D149" s="103" t="s">
        <v>622</v>
      </c>
    </row>
    <row r="150" spans="1:4" x14ac:dyDescent="0.2">
      <c r="A150" s="103" t="s">
        <v>624</v>
      </c>
      <c r="B150" s="103" t="s">
        <v>624</v>
      </c>
      <c r="C150" s="105" t="s">
        <v>623</v>
      </c>
      <c r="D150" s="103" t="s">
        <v>623</v>
      </c>
    </row>
    <row r="151" spans="1:4" x14ac:dyDescent="0.2">
      <c r="A151" s="103" t="s">
        <v>625</v>
      </c>
      <c r="B151" s="103" t="s">
        <v>625</v>
      </c>
      <c r="C151" s="105" t="s">
        <v>624</v>
      </c>
      <c r="D151" s="103" t="s">
        <v>624</v>
      </c>
    </row>
    <row r="152" spans="1:4" x14ac:dyDescent="0.2">
      <c r="A152" s="103" t="s">
        <v>626</v>
      </c>
      <c r="B152" s="103" t="s">
        <v>626</v>
      </c>
      <c r="C152" s="105" t="s">
        <v>625</v>
      </c>
      <c r="D152" s="103" t="s">
        <v>625</v>
      </c>
    </row>
    <row r="153" spans="1:4" x14ac:dyDescent="0.2">
      <c r="A153" s="103" t="s">
        <v>627</v>
      </c>
      <c r="B153" s="103" t="s">
        <v>627</v>
      </c>
      <c r="C153" s="105" t="s">
        <v>626</v>
      </c>
      <c r="D153" s="103" t="s">
        <v>626</v>
      </c>
    </row>
    <row r="154" spans="1:4" x14ac:dyDescent="0.2">
      <c r="A154" s="103" t="s">
        <v>628</v>
      </c>
      <c r="B154" s="103" t="s">
        <v>628</v>
      </c>
      <c r="C154" s="105" t="s">
        <v>627</v>
      </c>
      <c r="D154" s="103" t="s">
        <v>627</v>
      </c>
    </row>
    <row r="155" spans="1:4" x14ac:dyDescent="0.2">
      <c r="A155" s="103" t="s">
        <v>629</v>
      </c>
      <c r="B155" s="103" t="s">
        <v>629</v>
      </c>
      <c r="C155" s="105" t="s">
        <v>628</v>
      </c>
      <c r="D155" s="103" t="s">
        <v>628</v>
      </c>
    </row>
    <row r="156" spans="1:4" x14ac:dyDescent="0.2">
      <c r="A156" s="103" t="s">
        <v>630</v>
      </c>
      <c r="B156" s="103" t="s">
        <v>630</v>
      </c>
      <c r="C156" s="105" t="s">
        <v>629</v>
      </c>
      <c r="D156" s="103" t="s">
        <v>629</v>
      </c>
    </row>
    <row r="157" spans="1:4" x14ac:dyDescent="0.2">
      <c r="A157" s="103" t="s">
        <v>631</v>
      </c>
      <c r="B157" s="103" t="s">
        <v>631</v>
      </c>
      <c r="C157" s="105" t="s">
        <v>630</v>
      </c>
      <c r="D157" s="103" t="s">
        <v>630</v>
      </c>
    </row>
    <row r="158" spans="1:4" x14ac:dyDescent="0.2">
      <c r="A158" s="103" t="s">
        <v>632</v>
      </c>
      <c r="B158" s="103" t="s">
        <v>632</v>
      </c>
      <c r="C158" s="105" t="s">
        <v>631</v>
      </c>
      <c r="D158" s="103" t="s">
        <v>631</v>
      </c>
    </row>
    <row r="159" spans="1:4" x14ac:dyDescent="0.2">
      <c r="A159" s="103" t="s">
        <v>633</v>
      </c>
      <c r="B159" s="103" t="s">
        <v>633</v>
      </c>
      <c r="C159" s="105" t="s">
        <v>632</v>
      </c>
      <c r="D159" s="103" t="s">
        <v>632</v>
      </c>
    </row>
    <row r="160" spans="1:4" x14ac:dyDescent="0.2">
      <c r="A160" s="103" t="s">
        <v>634</v>
      </c>
      <c r="B160" s="103" t="s">
        <v>634</v>
      </c>
      <c r="C160" s="105" t="s">
        <v>633</v>
      </c>
      <c r="D160" s="103" t="s">
        <v>633</v>
      </c>
    </row>
    <row r="161" spans="1:4" x14ac:dyDescent="0.2">
      <c r="A161" s="103" t="s">
        <v>635</v>
      </c>
      <c r="B161" s="103" t="s">
        <v>635</v>
      </c>
      <c r="C161" s="105" t="s">
        <v>634</v>
      </c>
      <c r="D161" s="103" t="s">
        <v>634</v>
      </c>
    </row>
    <row r="162" spans="1:4" x14ac:dyDescent="0.2">
      <c r="A162" s="103" t="s">
        <v>636</v>
      </c>
      <c r="B162" s="103" t="s">
        <v>636</v>
      </c>
      <c r="C162" s="105" t="s">
        <v>635</v>
      </c>
      <c r="D162" s="103" t="s">
        <v>635</v>
      </c>
    </row>
    <row r="163" spans="1:4" x14ac:dyDescent="0.2">
      <c r="A163" s="103" t="s">
        <v>637</v>
      </c>
      <c r="B163" s="103" t="s">
        <v>637</v>
      </c>
      <c r="C163" s="105" t="s">
        <v>636</v>
      </c>
      <c r="D163" s="103" t="s">
        <v>636</v>
      </c>
    </row>
    <row r="164" spans="1:4" x14ac:dyDescent="0.2">
      <c r="A164" s="103" t="s">
        <v>638</v>
      </c>
      <c r="B164" s="103" t="s">
        <v>638</v>
      </c>
      <c r="C164" s="105" t="s">
        <v>637</v>
      </c>
      <c r="D164" s="103" t="s">
        <v>637</v>
      </c>
    </row>
    <row r="165" spans="1:4" x14ac:dyDescent="0.2">
      <c r="A165" s="103" t="s">
        <v>639</v>
      </c>
      <c r="B165" s="103" t="s">
        <v>639</v>
      </c>
      <c r="C165" s="105" t="s">
        <v>638</v>
      </c>
      <c r="D165" s="103" t="s">
        <v>638</v>
      </c>
    </row>
    <row r="166" spans="1:4" x14ac:dyDescent="0.2">
      <c r="A166" s="103" t="s">
        <v>640</v>
      </c>
      <c r="B166" s="103" t="s">
        <v>640</v>
      </c>
      <c r="C166" s="105" t="s">
        <v>639</v>
      </c>
      <c r="D166" s="103" t="s">
        <v>639</v>
      </c>
    </row>
    <row r="167" spans="1:4" x14ac:dyDescent="0.2">
      <c r="A167" s="103" t="s">
        <v>641</v>
      </c>
      <c r="B167" s="103" t="s">
        <v>641</v>
      </c>
      <c r="C167" s="105" t="s">
        <v>640</v>
      </c>
      <c r="D167" s="103" t="s">
        <v>640</v>
      </c>
    </row>
    <row r="168" spans="1:4" x14ac:dyDescent="0.2">
      <c r="A168" s="103" t="s">
        <v>642</v>
      </c>
      <c r="B168" s="103" t="s">
        <v>642</v>
      </c>
      <c r="C168" s="105" t="s">
        <v>641</v>
      </c>
      <c r="D168" s="103" t="s">
        <v>641</v>
      </c>
    </row>
    <row r="169" spans="1:4" x14ac:dyDescent="0.2">
      <c r="A169" s="103" t="s">
        <v>643</v>
      </c>
      <c r="B169" s="103" t="s">
        <v>643</v>
      </c>
      <c r="C169" s="105" t="s">
        <v>642</v>
      </c>
      <c r="D169" s="103" t="s">
        <v>642</v>
      </c>
    </row>
    <row r="170" spans="1:4" x14ac:dyDescent="0.2">
      <c r="A170" s="103" t="s">
        <v>644</v>
      </c>
      <c r="B170" s="103" t="s">
        <v>644</v>
      </c>
      <c r="C170" s="105" t="s">
        <v>643</v>
      </c>
      <c r="D170" s="103" t="s">
        <v>643</v>
      </c>
    </row>
    <row r="171" spans="1:4" x14ac:dyDescent="0.2">
      <c r="A171" s="103" t="s">
        <v>645</v>
      </c>
      <c r="B171" s="103" t="s">
        <v>645</v>
      </c>
      <c r="C171" s="105" t="s">
        <v>644</v>
      </c>
      <c r="D171" s="103" t="s">
        <v>644</v>
      </c>
    </row>
    <row r="172" spans="1:4" x14ac:dyDescent="0.2">
      <c r="A172" s="103" t="s">
        <v>646</v>
      </c>
      <c r="B172" s="103" t="s">
        <v>646</v>
      </c>
      <c r="C172" s="105" t="s">
        <v>645</v>
      </c>
      <c r="D172" s="103" t="s">
        <v>645</v>
      </c>
    </row>
    <row r="173" spans="1:4" x14ac:dyDescent="0.2">
      <c r="A173" s="103" t="s">
        <v>647</v>
      </c>
      <c r="B173" s="103" t="s">
        <v>647</v>
      </c>
      <c r="C173" s="105" t="s">
        <v>646</v>
      </c>
      <c r="D173" s="103" t="s">
        <v>646</v>
      </c>
    </row>
    <row r="174" spans="1:4" x14ac:dyDescent="0.2">
      <c r="A174" s="103" t="s">
        <v>648</v>
      </c>
      <c r="B174" s="103" t="s">
        <v>648</v>
      </c>
      <c r="C174" s="105" t="s">
        <v>647</v>
      </c>
      <c r="D174" s="103" t="s">
        <v>647</v>
      </c>
    </row>
    <row r="175" spans="1:4" x14ac:dyDescent="0.2">
      <c r="A175" s="103" t="s">
        <v>649</v>
      </c>
      <c r="B175" s="103" t="s">
        <v>649</v>
      </c>
      <c r="C175" s="105" t="s">
        <v>648</v>
      </c>
      <c r="D175" s="103" t="s">
        <v>648</v>
      </c>
    </row>
    <row r="176" spans="1:4" x14ac:dyDescent="0.2">
      <c r="A176" s="103" t="s">
        <v>650</v>
      </c>
      <c r="B176" s="103" t="s">
        <v>650</v>
      </c>
      <c r="C176" s="105" t="s">
        <v>649</v>
      </c>
      <c r="D176" s="103" t="s">
        <v>649</v>
      </c>
    </row>
    <row r="177" spans="1:4" x14ac:dyDescent="0.2">
      <c r="A177" s="103" t="s">
        <v>651</v>
      </c>
      <c r="B177" s="103" t="s">
        <v>651</v>
      </c>
      <c r="C177" s="105" t="s">
        <v>650</v>
      </c>
      <c r="D177" s="103" t="s">
        <v>650</v>
      </c>
    </row>
    <row r="178" spans="1:4" x14ac:dyDescent="0.2">
      <c r="A178" s="103" t="s">
        <v>652</v>
      </c>
      <c r="B178" s="103" t="s">
        <v>652</v>
      </c>
      <c r="C178" s="105" t="s">
        <v>651</v>
      </c>
      <c r="D178" s="103" t="s">
        <v>651</v>
      </c>
    </row>
    <row r="179" spans="1:4" x14ac:dyDescent="0.2">
      <c r="A179" s="103" t="s">
        <v>653</v>
      </c>
      <c r="B179" s="103" t="s">
        <v>653</v>
      </c>
      <c r="C179" s="105" t="s">
        <v>652</v>
      </c>
      <c r="D179" s="103" t="s">
        <v>652</v>
      </c>
    </row>
    <row r="180" spans="1:4" x14ac:dyDescent="0.2">
      <c r="A180" s="103" t="s">
        <v>654</v>
      </c>
      <c r="B180" s="103" t="s">
        <v>654</v>
      </c>
      <c r="C180" s="105" t="s">
        <v>653</v>
      </c>
      <c r="D180" s="103" t="s">
        <v>653</v>
      </c>
    </row>
    <row r="181" spans="1:4" x14ac:dyDescent="0.2">
      <c r="A181" s="103" t="s">
        <v>655</v>
      </c>
      <c r="B181" s="103" t="s">
        <v>655</v>
      </c>
      <c r="C181" s="105" t="s">
        <v>654</v>
      </c>
      <c r="D181" s="103" t="s">
        <v>654</v>
      </c>
    </row>
    <row r="182" spans="1:4" x14ac:dyDescent="0.2">
      <c r="A182" s="103" t="s">
        <v>656</v>
      </c>
      <c r="B182" s="103" t="s">
        <v>656</v>
      </c>
      <c r="C182" s="105" t="s">
        <v>655</v>
      </c>
      <c r="D182" s="103" t="s">
        <v>655</v>
      </c>
    </row>
    <row r="183" spans="1:4" x14ac:dyDescent="0.2">
      <c r="A183" s="103" t="s">
        <v>657</v>
      </c>
      <c r="B183" s="103" t="s">
        <v>657</v>
      </c>
      <c r="C183" s="105" t="s">
        <v>656</v>
      </c>
      <c r="D183" s="103" t="s">
        <v>656</v>
      </c>
    </row>
    <row r="184" spans="1:4" x14ac:dyDescent="0.2">
      <c r="A184" s="103" t="s">
        <v>658</v>
      </c>
      <c r="B184" s="103" t="s">
        <v>658</v>
      </c>
      <c r="C184" s="105" t="s">
        <v>657</v>
      </c>
      <c r="D184" s="103" t="s">
        <v>657</v>
      </c>
    </row>
    <row r="185" spans="1:4" x14ac:dyDescent="0.2">
      <c r="A185" s="103" t="s">
        <v>659</v>
      </c>
      <c r="B185" s="103" t="s">
        <v>659</v>
      </c>
      <c r="C185" s="105" t="s">
        <v>658</v>
      </c>
      <c r="D185" s="103" t="s">
        <v>658</v>
      </c>
    </row>
    <row r="186" spans="1:4" x14ac:dyDescent="0.2">
      <c r="A186" s="103" t="s">
        <v>660</v>
      </c>
      <c r="B186" s="103" t="s">
        <v>660</v>
      </c>
      <c r="C186" s="105" t="s">
        <v>659</v>
      </c>
      <c r="D186" s="103" t="s">
        <v>659</v>
      </c>
    </row>
    <row r="187" spans="1:4" x14ac:dyDescent="0.2">
      <c r="A187" s="103" t="s">
        <v>661</v>
      </c>
      <c r="B187" s="103" t="s">
        <v>661</v>
      </c>
      <c r="C187" s="105" t="s">
        <v>660</v>
      </c>
      <c r="D187" s="103" t="s">
        <v>660</v>
      </c>
    </row>
    <row r="188" spans="1:4" x14ac:dyDescent="0.2">
      <c r="A188" s="103" t="s">
        <v>662</v>
      </c>
      <c r="B188" s="103" t="s">
        <v>662</v>
      </c>
      <c r="C188" s="105" t="s">
        <v>661</v>
      </c>
      <c r="D188" s="103" t="s">
        <v>661</v>
      </c>
    </row>
    <row r="189" spans="1:4" x14ac:dyDescent="0.2">
      <c r="A189" s="103" t="s">
        <v>663</v>
      </c>
      <c r="B189" s="103" t="s">
        <v>663</v>
      </c>
      <c r="C189" s="105" t="s">
        <v>662</v>
      </c>
      <c r="D189" s="103" t="s">
        <v>662</v>
      </c>
    </row>
    <row r="190" spans="1:4" x14ac:dyDescent="0.2">
      <c r="C190" s="105" t="s">
        <v>663</v>
      </c>
      <c r="D190" s="103" t="s">
        <v>663</v>
      </c>
    </row>
  </sheetData>
  <pageMargins left="0.70866141732283472" right="0.70866141732283472" top="0.78740157480314965" bottom="0.78740157480314965" header="0.31496062992125984" footer="0.31496062992125984"/>
  <pageSetup paperSize="9" scale="84" orientation="landscape" r:id="rId1"/>
  <headerFooter>
    <oddHeader>&amp;CNationales VU-Meldewesen - Taxonomie 2.0</oddHeader>
    <oddFooter>&amp;LFMA&amp;RStand: 26.06.2020&amp;C02.03.2023   08:49:37</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Tabelle1">
    <tabColor theme="1" tint="0.499984740745262"/>
  </sheetPr>
  <dimension ref="A1:B5"/>
  <sheetViews>
    <sheetView showGridLines="0" workbookViewId="0"/>
  </sheetViews>
  <sheetFormatPr baseColWidth="10" defaultRowHeight="15" x14ac:dyDescent="0.25"/>
  <cols>
    <col min="1" max="1" width="18.75" customWidth="1"/>
    <col min="2" max="2" width="15.375" customWidth="1"/>
  </cols>
  <sheetData>
    <row r="1" spans="1:2" x14ac:dyDescent="0.25">
      <c r="A1" s="36" t="s">
        <v>353</v>
      </c>
      <c r="B1" s="37" t="str">
        <f>LEFT(Basisinformationen!C6,3)</f>
        <v>501</v>
      </c>
    </row>
    <row r="2" spans="1:2" x14ac:dyDescent="0.25">
      <c r="A2" s="35" t="s">
        <v>206</v>
      </c>
      <c r="B2" s="5">
        <f>Basisinformationen!C7</f>
        <v>2024</v>
      </c>
    </row>
    <row r="3" spans="1:2" x14ac:dyDescent="0.25">
      <c r="A3" s="36" t="s">
        <v>193</v>
      </c>
      <c r="B3" s="38" t="s">
        <v>194</v>
      </c>
    </row>
    <row r="4" spans="1:2" x14ac:dyDescent="0.25">
      <c r="A4" s="35" t="s">
        <v>195</v>
      </c>
      <c r="B4" s="31" t="str">
        <f>Basisinformationen!C8</f>
        <v>Reguläre Meldung</v>
      </c>
    </row>
    <row r="5" spans="1:2" x14ac:dyDescent="0.25">
      <c r="A5" s="36" t="s">
        <v>197</v>
      </c>
      <c r="B5" s="38" t="s">
        <v>877</v>
      </c>
    </row>
  </sheetData>
  <pageMargins left="0.7" right="0.7" top="0.78740157499999996" bottom="0.78740157499999996" header="0.3" footer="0.3"/>
  <pageSetup paperSize="9" orientation="portrait" r:id="rId1"/>
  <headerFooter>
    <oddFooter>&amp;C02.03.2023   08:49:37</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Tabelle17">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Tabelle28">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Tabelle30">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Tabelle32">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Tabelle33">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Tabelle31">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5.625" style="18"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Tabelle34">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0.875" style="18" bestFit="1"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Tabelle35">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0.875" style="18" bestFit="1" customWidth="1"/>
  </cols>
  <sheetData>
    <row r="1" spans="1:4" x14ac:dyDescent="0.25">
      <c r="A1" s="19" t="s">
        <v>126</v>
      </c>
      <c r="B1" s="19" t="s">
        <v>180</v>
      </c>
      <c r="C1" s="19" t="s">
        <v>181</v>
      </c>
      <c r="D1" s="20" t="s">
        <v>182</v>
      </c>
    </row>
    <row r="2" spans="1:4" x14ac:dyDescent="0.25">
      <c r="A2" s="31"/>
      <c r="B2" s="31"/>
      <c r="C2" s="3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Tabelle49">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47.25" style="18" bestFit="1" customWidth="1"/>
  </cols>
  <sheetData>
    <row r="1" spans="1:4" x14ac:dyDescent="0.25">
      <c r="A1" s="19" t="s">
        <v>126</v>
      </c>
      <c r="B1" s="19" t="s">
        <v>180</v>
      </c>
      <c r="C1" s="19" t="s">
        <v>181</v>
      </c>
      <c r="D1" s="20" t="s">
        <v>182</v>
      </c>
    </row>
    <row r="2" spans="1:4" x14ac:dyDescent="0.25">
      <c r="A2" s="31"/>
      <c r="B2" s="31"/>
      <c r="C2" s="31"/>
      <c r="D2" s="115"/>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5250F-FA88-4F6B-9660-E6832ED3B604}">
  <sheetPr codeName="Tabelle54">
    <tabColor theme="6" tint="0.39997558519241921"/>
  </sheetPr>
  <dimension ref="A1:D2"/>
  <sheetViews>
    <sheetView showGridLines="0" workbookViewId="0">
      <selection activeCell="A2" sqref="A2"/>
    </sheetView>
  </sheetViews>
  <sheetFormatPr baseColWidth="10" defaultRowHeight="15" x14ac:dyDescent="0.25"/>
  <cols>
    <col min="1" max="3" width="15.625" style="5" customWidth="1"/>
    <col min="4" max="4" width="10.875" style="18" bestFit="1" customWidth="1"/>
  </cols>
  <sheetData>
    <row r="1" spans="1:4" x14ac:dyDescent="0.25">
      <c r="A1" s="19" t="s">
        <v>126</v>
      </c>
      <c r="B1" s="19" t="s">
        <v>180</v>
      </c>
      <c r="C1" s="19" t="s">
        <v>181</v>
      </c>
      <c r="D1" s="20" t="s">
        <v>182</v>
      </c>
    </row>
    <row r="2" spans="1:4" x14ac:dyDescent="0.25">
      <c r="A2" s="31"/>
      <c r="B2" s="31"/>
      <c r="C2" s="31"/>
      <c r="D2" s="221"/>
    </row>
  </sheetData>
  <pageMargins left="0.7" right="0.7" top="0.78740157499999996" bottom="0.78740157499999996" header="0.3" footer="0.3"/>
  <pageSetup paperSize="9" orientation="portrait" r:id="rId1"/>
  <headerFooter>
    <oddFooter>&amp;C02.03.2023   08:49:37</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kument" ma:contentTypeID="0x01010047CEB52A906C0D4C9EFAA3DE8CC9E9B0" ma:contentTypeVersion="4" ma:contentTypeDescription="Ein neues Dokument erstellen." ma:contentTypeScope="" ma:versionID="5ca1d2779e797d6bb8d97c2a1b92ed82">
  <xsd:schema xmlns:xsd="http://www.w3.org/2001/XMLSchema" xmlns:xs="http://www.w3.org/2001/XMLSchema" xmlns:p="http://schemas.microsoft.com/office/2006/metadata/properties" xmlns:ns2="c47c6631-7586-460a-a860-7f574a3fb13c" xmlns:ns3="51ab1052-b998-4870-8f40-4ed64936f8a7" targetNamespace="http://schemas.microsoft.com/office/2006/metadata/properties" ma:root="true" ma:fieldsID="1d1c6c2aed4e67c7fbe5ba1ed95c1e61" ns2:_="" ns3:_="">
    <xsd:import namespace="c47c6631-7586-460a-a860-7f574a3fb13c"/>
    <xsd:import namespace="51ab1052-b998-4870-8f40-4ed64936f8a7"/>
    <xsd:element name="properties">
      <xsd:complexType>
        <xsd:sequence>
          <xsd:element name="documentManagement">
            <xsd:complexType>
              <xsd:all>
                <xsd:element ref="ns2:Taxonomie" minOccurs="0"/>
                <xsd:element ref="ns3:SharedWithUsers" minOccurs="0"/>
                <xsd:element ref="ns2:Archiv" minOccurs="0"/>
                <xsd:element ref="ns2:Them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7c6631-7586-460a-a860-7f574a3fb13c" elementFormDefault="qualified">
    <xsd:import namespace="http://schemas.microsoft.com/office/2006/documentManagement/types"/>
    <xsd:import namespace="http://schemas.microsoft.com/office/infopath/2007/PartnerControls"/>
    <xsd:element name="Taxonomie" ma:index="8" nillable="true" ma:displayName="Taxonomie" ma:format="Dropdown" ma:internalName="Taxonomie">
      <xsd:simpleType>
        <xsd:restriction base="dms:Choice">
          <xsd:enumeration value="1.0"/>
          <xsd:enumeration value="2.0"/>
        </xsd:restriction>
      </xsd:simpleType>
    </xsd:element>
    <xsd:element name="Archiv" ma:index="10" nillable="true" ma:displayName="Archiv" ma:default="0" ma:internalName="Archiv">
      <xsd:simpleType>
        <xsd:restriction base="dms:Boolean"/>
      </xsd:simpleType>
    </xsd:element>
    <xsd:element name="Thema" ma:index="11" nillable="true" ma:displayName="Thema" ma:format="Dropdown" ma:internalName="Thema">
      <xsd:simpleType>
        <xsd:restriction base="dms:Choice">
          <xsd:enumeration value="Dokumentation"/>
          <xsd:enumeration value="ERsB"/>
          <xsd:enumeration value="Fristen"/>
          <xsd:enumeration value="Nachweisungen für Stammdatenabgleich"/>
          <xsd:enumeration value="Taxonomie-Dokumente"/>
          <xsd:enumeration value="Update-Mails"/>
          <xsd:enumeration value="Validierungen"/>
          <xsd:enumeration value="Vollständigkeitskontrolle"/>
          <xsd:enumeration value="Zukünftige Taxonomien"/>
          <xsd:enumeration value="Step 4"/>
          <xsd:enumeration value="KLVV-Cube"/>
        </xsd:restriction>
      </xsd:simpleType>
    </xsd:element>
  </xsd:schema>
  <xsd:schema xmlns:xsd="http://www.w3.org/2001/XMLSchema" xmlns:xs="http://www.w3.org/2001/XMLSchema" xmlns:dms="http://schemas.microsoft.com/office/2006/documentManagement/types" xmlns:pc="http://schemas.microsoft.com/office/infopath/2007/PartnerControls" targetNamespace="51ab1052-b998-4870-8f40-4ed64936f8a7" elementFormDefault="qualified">
    <xsd:import namespace="http://schemas.microsoft.com/office/2006/documentManagement/types"/>
    <xsd:import namespace="http://schemas.microsoft.com/office/infopath/2007/PartnerControls"/>
    <xsd:element name="SharedWithUsers" ma:index="9"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Archiv xmlns="c47c6631-7586-460a-a860-7f574a3fb13c">false</Archiv>
    <Taxonomie xmlns="c47c6631-7586-460a-a860-7f574a3fb13c">2.0</Taxonomie>
    <Thema xmlns="c47c6631-7586-460a-a860-7f574a3fb13c">Taxonomie-Dokumente</Thema>
  </documentManagement>
</p:properties>
</file>

<file path=customXml/itemProps1.xml><?xml version="1.0" encoding="utf-8"?>
<ds:datastoreItem xmlns:ds="http://schemas.openxmlformats.org/officeDocument/2006/customXml" ds:itemID="{19C761E3-95E8-4D55-AB99-341569DB0745}">
  <ds:schemaRefs>
    <ds:schemaRef ds:uri="http://schemas.microsoft.com/DataMashup"/>
  </ds:schemaRefs>
</ds:datastoreItem>
</file>

<file path=customXml/itemProps2.xml><?xml version="1.0" encoding="utf-8"?>
<ds:datastoreItem xmlns:ds="http://schemas.openxmlformats.org/officeDocument/2006/customXml" ds:itemID="{BF50327B-BA4C-4715-B899-272A35B549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47c6631-7586-460a-a860-7f574a3fb13c"/>
    <ds:schemaRef ds:uri="51ab1052-b998-4870-8f40-4ed64936f8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37A35B-6365-40B6-8D60-870B015EDACA}">
  <ds:schemaRefs>
    <ds:schemaRef ds:uri="http://schemas.microsoft.com/sharepoint/v3/contenttype/forms"/>
  </ds:schemaRefs>
</ds:datastoreItem>
</file>

<file path=customXml/itemProps4.xml><?xml version="1.0" encoding="utf-8"?>
<ds:datastoreItem xmlns:ds="http://schemas.openxmlformats.org/officeDocument/2006/customXml" ds:itemID="{1122ED8B-B7C6-44C3-A207-5D831EC3B07F}">
  <ds:schemaRefs>
    <ds:schemaRef ds:uri="http://schemas.microsoft.com/office/2006/documentManagement/types"/>
    <ds:schemaRef ds:uri="c47c6631-7586-460a-a860-7f574a3fb13c"/>
    <ds:schemaRef ds:uri="http://purl.org/dc/dcmitype/"/>
    <ds:schemaRef ds:uri="http://purl.org/dc/elements/1.1/"/>
    <ds:schemaRef ds:uri="51ab1052-b998-4870-8f40-4ed64936f8a7"/>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49</vt:i4>
      </vt:variant>
      <vt:variant>
        <vt:lpstr>Benannte Bereiche</vt:lpstr>
      </vt:variant>
      <vt:variant>
        <vt:i4>40</vt:i4>
      </vt:variant>
    </vt:vector>
  </HeadingPairs>
  <TitlesOfParts>
    <vt:vector size="89" baseType="lpstr">
      <vt:lpstr>Validierung</vt:lpstr>
      <vt:lpstr>Basisinformationen</vt:lpstr>
      <vt:lpstr>Helper</vt:lpstr>
      <vt:lpstr>Template-Übersicht</vt:lpstr>
      <vt:lpstr>Ideen</vt:lpstr>
      <vt:lpstr>KLVV.01.01.01</vt:lpstr>
      <vt:lpstr>KLVV.01.03.01</vt:lpstr>
      <vt:lpstr>KLVV.01.04.01</vt:lpstr>
      <vt:lpstr>KLVV.01.05.01</vt:lpstr>
      <vt:lpstr>KLVV.01.06.01</vt:lpstr>
      <vt:lpstr>KLVV.01.07.01</vt:lpstr>
      <vt:lpstr>KLVV.01.08.01</vt:lpstr>
      <vt:lpstr>KLVV.02.01.01</vt:lpstr>
      <vt:lpstr>KLVV.02.03.01</vt:lpstr>
      <vt:lpstr>KLVV.02.04.01</vt:lpstr>
      <vt:lpstr>KLVV.02.05.01</vt:lpstr>
      <vt:lpstr>KLVV.03.01.01</vt:lpstr>
      <vt:lpstr>KLVV.03.02.01</vt:lpstr>
      <vt:lpstr>KLVV.04.01.01 - Übersicht</vt:lpstr>
      <vt:lpstr>KLVV.04.01.01.01</vt:lpstr>
      <vt:lpstr>KLVV.04.01.01.02</vt:lpstr>
      <vt:lpstr>KLVV.04.01.01.03</vt:lpstr>
      <vt:lpstr>KLVV.04.01.01.04</vt:lpstr>
      <vt:lpstr>KLVV.04.01.01.05</vt:lpstr>
      <vt:lpstr>KLVV.04.01.01.06</vt:lpstr>
      <vt:lpstr>KLVV.04.01.01.07</vt:lpstr>
      <vt:lpstr>KLVV.04.01.01.08</vt:lpstr>
      <vt:lpstr>KLVV.04.01.01.09</vt:lpstr>
      <vt:lpstr>KLVV.04.01.01.10</vt:lpstr>
      <vt:lpstr>KLVV_GE</vt:lpstr>
      <vt:lpstr>KLVV_VM</vt:lpstr>
      <vt:lpstr>KLVV_RV</vt:lpstr>
      <vt:lpstr>KLVV_AR</vt:lpstr>
      <vt:lpstr>KLVV_VO</vt:lpstr>
      <vt:lpstr>KLVV_JN</vt:lpstr>
      <vt:lpstr>KLVV_KA</vt:lpstr>
      <vt:lpstr>KLVV_SP</vt:lpstr>
      <vt:lpstr>KLVV_WA</vt:lpstr>
      <vt:lpstr>Melde-Übersicht</vt:lpstr>
      <vt:lpstr>Daten - KLVV.01.01</vt:lpstr>
      <vt:lpstr>Daten - KLVV.01.07</vt:lpstr>
      <vt:lpstr>Daten - KLVV.02.01</vt:lpstr>
      <vt:lpstr>Daten - KLVV.02.03</vt:lpstr>
      <vt:lpstr>Daten - KLVV.02.04</vt:lpstr>
      <vt:lpstr>Daten - KLVV.02.05</vt:lpstr>
      <vt:lpstr>Daten - KLVV.03.01</vt:lpstr>
      <vt:lpstr>Daten - KLVV.03.02</vt:lpstr>
      <vt:lpstr>Daten - KLVV.04.01_C0010_str</vt:lpstr>
      <vt:lpstr>Daten - KLVV.04.01_C0010_dec</vt:lpstr>
      <vt:lpstr>BereichPFS</vt:lpstr>
      <vt:lpstr>Basisinformationen!Druckbereich</vt:lpstr>
      <vt:lpstr>KLVV.01.01.01!Druckbereich</vt:lpstr>
      <vt:lpstr>KLVV.01.07.01!Druckbereich</vt:lpstr>
      <vt:lpstr>KLVV.02.01.01!Druckbereich</vt:lpstr>
      <vt:lpstr>KLVV.02.03.01!Druckbereich</vt:lpstr>
      <vt:lpstr>KLVV.02.04.01!Druckbereich</vt:lpstr>
      <vt:lpstr>KLVV.02.05.01!Druckbereich</vt:lpstr>
      <vt:lpstr>KLVV.03.01.01!Druckbereich</vt:lpstr>
      <vt:lpstr>KLVV.03.02.01!Druckbereich</vt:lpstr>
      <vt:lpstr>'KLVV.04.01.01 - Übersicht'!Druckbereich</vt:lpstr>
      <vt:lpstr>KLVV.04.01.01.01!Druckbereich</vt:lpstr>
      <vt:lpstr>KLVV.04.01.01.05!Druckbereich</vt:lpstr>
      <vt:lpstr>'Template-Übersicht'!Druckbereich</vt:lpstr>
      <vt:lpstr>KLVV_Details</vt:lpstr>
      <vt:lpstr>KLVV01010101_data_range</vt:lpstr>
      <vt:lpstr>KLVV01010102_data_range</vt:lpstr>
      <vt:lpstr>KLVV01070101_data_range</vt:lpstr>
      <vt:lpstr>KLVV02010101_data_range</vt:lpstr>
      <vt:lpstr>KLVV02030101_data_range</vt:lpstr>
      <vt:lpstr>KLVV02040101_data_range</vt:lpstr>
      <vt:lpstr>KLVV02050101_data_range</vt:lpstr>
      <vt:lpstr>KLVV03010101_data_range</vt:lpstr>
      <vt:lpstr>KLVV03020101_data_range</vt:lpstr>
      <vt:lpstr>KLVV04010101_data_range</vt:lpstr>
      <vt:lpstr>KLVV04010105_data_range</vt:lpstr>
      <vt:lpstr>pdf_KLVV010101</vt:lpstr>
      <vt:lpstr>pdf_KLVV010701</vt:lpstr>
      <vt:lpstr>pdf_KLVV020101</vt:lpstr>
      <vt:lpstr>pdf_KLVV020301</vt:lpstr>
      <vt:lpstr>pdf_KLVV020401</vt:lpstr>
      <vt:lpstr>pdf_KLVV020501</vt:lpstr>
      <vt:lpstr>pdf_KLVV030101</vt:lpstr>
      <vt:lpstr>pdf_KLVV030201</vt:lpstr>
      <vt:lpstr>pdf_KLVV04010101</vt:lpstr>
      <vt:lpstr>pdf_KLVV04010105</vt:lpstr>
      <vt:lpstr>pdf_KLVV040101Übersicht</vt:lpstr>
      <vt:lpstr>pdf_TemplateÜbersicht</vt:lpstr>
      <vt:lpstr>pdf_Übersicht</vt:lpstr>
      <vt:lpstr>range_table</vt:lpstr>
    </vt:vector>
  </TitlesOfParts>
  <Company>FMA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Laimer Katharina</dc:creator>
  <cp:lastModifiedBy>Laimer Katharina</cp:lastModifiedBy>
  <cp:lastPrinted>2023-03-02T07:47:49Z</cp:lastPrinted>
  <dcterms:created xsi:type="dcterms:W3CDTF">2019-10-04T07:54:01Z</dcterms:created>
  <dcterms:modified xsi:type="dcterms:W3CDTF">2024-06-11T10:20:36Z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0x01010047CEB52A906C0D4C9EFAA3DE8CC9E9B0</vt:lpwstr>
  </property>
  <property fmtid="{D5CDD505-2E9C-101B-9397-08002B2CF9AE}" pid="3" name="{A44787D4-0540-4523-9961-78E4036D8C6D}">
    <vt:lpwstr>{3F4E86B0-F942-4252-8FB4-3A233C968409}</vt:lpwstr>
  </property>
  <property fmtid="{D5CDD505-2E9C-101B-9397-08002B2CF9AE}" pid="4" name="Kategorie">
    <vt:lpwstr>4-Weitere Dokumente</vt:lpwstr>
  </property>
  <property fmtid="{D5CDD505-2E9C-101B-9397-08002B2CF9AE}" pid="5" name="Projektstatus">
    <vt:lpwstr>In Arbeit</vt:lpwstr>
  </property>
  <property fmtid="{D5CDD505-2E9C-101B-9397-08002B2CF9AE}" pid="6" name="Projekt">
    <vt:lpwstr>KLVV Meldewesen</vt:lpwstr>
  </property>
</Properties>
</file>